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0.245\коммерция\ТУРОПЕРАТОРЫ\2025 год\Цены 2025\"/>
    </mc:Choice>
  </mc:AlternateContent>
  <xr:revisionPtr revIDLastSave="0" documentId="13_ncr:1_{82ED37B1-4127-41DE-9D61-AF5513171BA3}" xr6:coauthVersionLast="47" xr6:coauthVersionMax="47" xr10:uidLastSave="{00000000-0000-0000-0000-000000000000}"/>
  <bookViews>
    <workbookView xWindow="-120" yWindow="-120" windowWidth="29040" windowHeight="15840" xr2:uid="{47B3E3CB-1BC7-41B3-A287-7EEB18C34250}"/>
  </bookViews>
  <sheets>
    <sheet name="МАРФИНСКИЙ" sheetId="1" r:id="rId1"/>
    <sheet name="ЗВЕНИГОРОДСКИЙ" sheetId="2" r:id="rId2"/>
    <sheet name="СОЛНЕЧНОГОРСКИЙ" sheetId="3" r:id="rId3"/>
    <sheet name="СЛОБОДКА" sheetId="4" r:id="rId4"/>
    <sheet name="ГОРКИ" sheetId="5" r:id="rId5"/>
    <sheet name="ПОДМОСКОВЬЕ" sheetId="6" r:id="rId6"/>
    <sheet name="БОРОВОЕ" sheetId="7" r:id="rId7"/>
  </sheets>
  <externalReferences>
    <externalReference r:id="rId8"/>
  </externalReferences>
  <definedNames>
    <definedName name="TYPEROOM_TXT">#REF!</definedName>
    <definedName name="_xlnm.Print_Area" localSheetId="6">БОРОВОЕ!$A$1:$J$30</definedName>
    <definedName name="_xlnm.Print_Area" localSheetId="1">ЗВЕНИГОРОДСКИЙ!$A$2:$M$32</definedName>
    <definedName name="_xlnm.Print_Area" localSheetId="0">МАРФИНСКИЙ!$A$2:$M$35</definedName>
    <definedName name="_xlnm.Print_Area" localSheetId="5">ПОДМОСКОВЬЕ!$A$2:$J$26</definedName>
    <definedName name="_xlnm.Print_Area" localSheetId="3">СЛОБОДКА!$A$2:$M$29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7" l="1"/>
  <c r="D19" i="7" s="1"/>
  <c r="D18" i="7"/>
  <c r="I17" i="7"/>
  <c r="G17" i="7"/>
  <c r="E17" i="7"/>
  <c r="B17" i="7"/>
  <c r="D17" i="7" s="1"/>
  <c r="I16" i="7"/>
  <c r="G16" i="7"/>
  <c r="E16" i="7"/>
  <c r="B16" i="7"/>
  <c r="D16" i="7" s="1"/>
  <c r="I15" i="7"/>
  <c r="G15" i="7"/>
  <c r="E15" i="7"/>
  <c r="B15" i="7"/>
  <c r="D15" i="7" s="1"/>
  <c r="B14" i="7"/>
  <c r="I17" i="6"/>
  <c r="G17" i="6"/>
  <c r="E17" i="6"/>
  <c r="B17" i="6"/>
  <c r="I16" i="6"/>
  <c r="G16" i="6"/>
  <c r="E16" i="6"/>
  <c r="B16" i="6"/>
  <c r="D16" i="6" s="1"/>
  <c r="I15" i="6"/>
  <c r="G15" i="6"/>
  <c r="E15" i="6"/>
  <c r="B15" i="6"/>
  <c r="D15" i="6" s="1"/>
  <c r="I14" i="6"/>
  <c r="G14" i="6"/>
  <c r="E14" i="6"/>
  <c r="B14" i="6"/>
  <c r="D14" i="6" s="1"/>
  <c r="I13" i="6"/>
  <c r="G13" i="6"/>
  <c r="E13" i="6"/>
  <c r="B13" i="6"/>
  <c r="D13" i="6" s="1"/>
  <c r="I12" i="6"/>
  <c r="G12" i="6"/>
  <c r="E12" i="6"/>
  <c r="B12" i="6"/>
  <c r="D12" i="6" s="1"/>
  <c r="I11" i="6"/>
  <c r="G11" i="6"/>
  <c r="E11" i="6"/>
  <c r="B11" i="6"/>
  <c r="D11" i="6" s="1"/>
  <c r="B10" i="6"/>
  <c r="L14" i="5"/>
  <c r="J14" i="5"/>
  <c r="H14" i="5"/>
  <c r="B14" i="5"/>
  <c r="E14" i="5" s="1"/>
  <c r="L13" i="5"/>
  <c r="J13" i="5"/>
  <c r="H13" i="5"/>
  <c r="B13" i="5"/>
  <c r="E13" i="5" s="1"/>
  <c r="G13" i="5" s="1"/>
  <c r="L12" i="5"/>
  <c r="J12" i="5"/>
  <c r="H12" i="5"/>
  <c r="B12" i="5"/>
  <c r="E12" i="5" s="1"/>
  <c r="G12" i="5" s="1"/>
  <c r="L11" i="5"/>
  <c r="J11" i="5"/>
  <c r="H11" i="5"/>
  <c r="B11" i="5"/>
  <c r="E11" i="5" s="1"/>
  <c r="G11" i="5" s="1"/>
  <c r="B10" i="5"/>
  <c r="E10" i="5" s="1"/>
  <c r="L16" i="4"/>
  <c r="J16" i="4"/>
  <c r="H16" i="4"/>
  <c r="F16" i="4"/>
  <c r="B16" i="4"/>
  <c r="E16" i="4" s="1"/>
  <c r="G16" i="4" s="1"/>
  <c r="L15" i="4"/>
  <c r="J15" i="4"/>
  <c r="H15" i="4"/>
  <c r="F15" i="4"/>
  <c r="B15" i="4"/>
  <c r="D15" i="4" s="1"/>
  <c r="L14" i="4"/>
  <c r="J14" i="4"/>
  <c r="H14" i="4"/>
  <c r="B14" i="4"/>
  <c r="E14" i="4" s="1"/>
  <c r="G14" i="4" s="1"/>
  <c r="L13" i="4"/>
  <c r="J13" i="4"/>
  <c r="H13" i="4"/>
  <c r="B13" i="4"/>
  <c r="E13" i="4" s="1"/>
  <c r="G13" i="4" s="1"/>
  <c r="L12" i="4"/>
  <c r="J12" i="4"/>
  <c r="H12" i="4"/>
  <c r="B12" i="4"/>
  <c r="E12" i="4" s="1"/>
  <c r="G12" i="4" s="1"/>
  <c r="B11" i="4"/>
  <c r="E11" i="4" s="1"/>
  <c r="B10" i="4"/>
  <c r="E10" i="4" s="1"/>
  <c r="L16" i="3"/>
  <c r="J16" i="3"/>
  <c r="H16" i="3"/>
  <c r="B16" i="3"/>
  <c r="E16" i="3" s="1"/>
  <c r="G16" i="3" s="1"/>
  <c r="L15" i="3"/>
  <c r="J15" i="3"/>
  <c r="H15" i="3"/>
  <c r="B15" i="3"/>
  <c r="E15" i="3" s="1"/>
  <c r="G15" i="3" s="1"/>
  <c r="L14" i="3"/>
  <c r="J14" i="3"/>
  <c r="H14" i="3"/>
  <c r="B14" i="3"/>
  <c r="E14" i="3" s="1"/>
  <c r="G14" i="3" s="1"/>
  <c r="L13" i="3"/>
  <c r="J13" i="3"/>
  <c r="H13" i="3"/>
  <c r="B13" i="3"/>
  <c r="E13" i="3" s="1"/>
  <c r="G13" i="3" s="1"/>
  <c r="L12" i="3"/>
  <c r="J12" i="3"/>
  <c r="H12" i="3"/>
  <c r="B12" i="3"/>
  <c r="D12" i="3" s="1"/>
  <c r="L11" i="3"/>
  <c r="J11" i="3"/>
  <c r="H11" i="3"/>
  <c r="B11" i="3"/>
  <c r="E11" i="3" s="1"/>
  <c r="G11" i="3" s="1"/>
  <c r="B10" i="3"/>
  <c r="E10" i="3" s="1"/>
  <c r="L17" i="2"/>
  <c r="J17" i="2"/>
  <c r="H17" i="2"/>
  <c r="B17" i="2"/>
  <c r="E17" i="2" s="1"/>
  <c r="G17" i="2" s="1"/>
  <c r="L16" i="2"/>
  <c r="J16" i="2"/>
  <c r="H16" i="2"/>
  <c r="B16" i="2"/>
  <c r="E16" i="2" s="1"/>
  <c r="G16" i="2" s="1"/>
  <c r="L15" i="2"/>
  <c r="J15" i="2"/>
  <c r="H15" i="2"/>
  <c r="B15" i="2"/>
  <c r="D15" i="2" s="1"/>
  <c r="L14" i="2"/>
  <c r="J14" i="2"/>
  <c r="H14" i="2"/>
  <c r="B14" i="2"/>
  <c r="D14" i="2" s="1"/>
  <c r="L13" i="2"/>
  <c r="J13" i="2"/>
  <c r="H13" i="2"/>
  <c r="B13" i="2"/>
  <c r="E13" i="2" s="1"/>
  <c r="G13" i="2" s="1"/>
  <c r="L12" i="2"/>
  <c r="J12" i="2"/>
  <c r="H12" i="2"/>
  <c r="B12" i="2"/>
  <c r="D12" i="2" s="1"/>
  <c r="B11" i="2"/>
  <c r="E11" i="2" s="1"/>
  <c r="B10" i="2"/>
  <c r="E10" i="2" s="1"/>
  <c r="L21" i="1"/>
  <c r="J21" i="1"/>
  <c r="H21" i="1"/>
  <c r="F21" i="1"/>
  <c r="B21" i="1"/>
  <c r="E21" i="1" s="1"/>
  <c r="G21" i="1" s="1"/>
  <c r="L20" i="1"/>
  <c r="J20" i="1"/>
  <c r="H20" i="1"/>
  <c r="F20" i="1"/>
  <c r="B20" i="1"/>
  <c r="E20" i="1" s="1"/>
  <c r="G20" i="1" s="1"/>
  <c r="F19" i="1"/>
  <c r="E19" i="1"/>
  <c r="G19" i="1" s="1"/>
  <c r="D19" i="1"/>
  <c r="L18" i="1"/>
  <c r="J18" i="1"/>
  <c r="H18" i="1"/>
  <c r="F18" i="1"/>
  <c r="B18" i="1"/>
  <c r="E18" i="1" s="1"/>
  <c r="G18" i="1" s="1"/>
  <c r="L17" i="1"/>
  <c r="J17" i="1"/>
  <c r="H17" i="1"/>
  <c r="F17" i="1"/>
  <c r="B17" i="1"/>
  <c r="D17" i="1" s="1"/>
  <c r="L16" i="1"/>
  <c r="J16" i="1"/>
  <c r="H16" i="1"/>
  <c r="F16" i="1"/>
  <c r="B16" i="1"/>
  <c r="E16" i="1" s="1"/>
  <c r="G16" i="1" s="1"/>
  <c r="L15" i="1"/>
  <c r="J15" i="1"/>
  <c r="H15" i="1"/>
  <c r="F15" i="1"/>
  <c r="B15" i="1"/>
  <c r="E15" i="1" s="1"/>
  <c r="G15" i="1" s="1"/>
  <c r="L14" i="1"/>
  <c r="J14" i="1"/>
  <c r="H14" i="1"/>
  <c r="F14" i="1"/>
  <c r="B14" i="1"/>
  <c r="D14" i="1" s="1"/>
  <c r="L13" i="1"/>
  <c r="J13" i="1"/>
  <c r="H13" i="1"/>
  <c r="F13" i="1"/>
  <c r="B13" i="1"/>
  <c r="E13" i="1" s="1"/>
  <c r="G13" i="1" s="1"/>
  <c r="B12" i="1"/>
  <c r="E12" i="1" s="1"/>
  <c r="B11" i="1"/>
  <c r="E11" i="1" s="1"/>
  <c r="B10" i="1"/>
  <c r="E10" i="1" s="1"/>
  <c r="E15" i="2" l="1"/>
  <c r="G15" i="2" s="1"/>
  <c r="E17" i="1"/>
  <c r="G17" i="1" s="1"/>
  <c r="D11" i="5"/>
  <c r="D12" i="5"/>
  <c r="D16" i="4"/>
  <c r="E15" i="4"/>
  <c r="G15" i="4" s="1"/>
  <c r="E12" i="3"/>
  <c r="G12" i="3" s="1"/>
  <c r="D13" i="3"/>
  <c r="D14" i="3"/>
  <c r="D15" i="3"/>
  <c r="D16" i="3"/>
  <c r="E14" i="2"/>
  <c r="G14" i="2" s="1"/>
  <c r="D16" i="2"/>
  <c r="D17" i="2"/>
  <c r="E14" i="1"/>
  <c r="G14" i="1" s="1"/>
  <c r="D13" i="5"/>
  <c r="D12" i="4"/>
  <c r="D13" i="4"/>
  <c r="D14" i="4"/>
  <c r="D11" i="3"/>
  <c r="E12" i="2"/>
  <c r="G12" i="2" s="1"/>
  <c r="D13" i="2"/>
  <c r="D15" i="1"/>
  <c r="D18" i="1"/>
  <c r="D20" i="1"/>
  <c r="D13" i="1"/>
  <c r="D16" i="1"/>
  <c r="D21" i="1"/>
</calcChain>
</file>

<file path=xl/sharedStrings.xml><?xml version="1.0" encoding="utf-8"?>
<sst xmlns="http://schemas.openxmlformats.org/spreadsheetml/2006/main" count="426" uniqueCount="84">
  <si>
    <t xml:space="preserve">                                                                                                        Начальник ФГБУ «СКК «Подмосковье» МО РФ</t>
  </si>
  <si>
    <t xml:space="preserve">                                                                                                                         __________________А.В. Соболев</t>
  </si>
  <si>
    <t xml:space="preserve">                                                                                                                         "____" ________________ 2024г.</t>
  </si>
  <si>
    <t>Прейскурант</t>
  </si>
  <si>
    <t xml:space="preserve">на путевки в филиал клинический санаторий "Марфинский" ФГБУ "СКК "Подмосковье" МО РФ </t>
  </si>
  <si>
    <t xml:space="preserve">         для сторонних организаций и физических лиц (цена из расчета на 1 человека в день, в рублях)</t>
  </si>
  <si>
    <t>в период с 09.01.2025 г. по 30.12.2025 г.</t>
  </si>
  <si>
    <t>Категория номера</t>
  </si>
  <si>
    <t>С лечением в день на чел., руб</t>
  </si>
  <si>
    <t>Без лечения в день на чел., руб</t>
  </si>
  <si>
    <t>Дети</t>
  </si>
  <si>
    <t>Взрослые</t>
  </si>
  <si>
    <t>Взрослые без лечения</t>
  </si>
  <si>
    <t>от 1 до 3 лет</t>
  </si>
  <si>
    <t>от 4 до 10 лет</t>
  </si>
  <si>
    <t>от 11 до 17 лет</t>
  </si>
  <si>
    <t>Основное место</t>
  </si>
  <si>
    <t>Доп. место</t>
  </si>
  <si>
    <t>Один в номере</t>
  </si>
  <si>
    <t xml:space="preserve">Одноместный однокомнатный номер  (корпус А,Г) </t>
  </si>
  <si>
    <t>-</t>
  </si>
  <si>
    <t xml:space="preserve">Одноместный однокомнатный номер повышенной комфортности  (корпус Е,Д) </t>
  </si>
  <si>
    <t xml:space="preserve">Одноместный однокомнатный номер полулюкс (корпус Д-3 (1,3 этаж) </t>
  </si>
  <si>
    <t>Двухместный однокомнатный номер (корпус А,Г)</t>
  </si>
  <si>
    <t xml:space="preserve">Двухместный однокомнатный номер повышенной комфортности  (корпус Е,Д) </t>
  </si>
  <si>
    <t xml:space="preserve">Двухместный двухкомнатный номер  (корпус А) </t>
  </si>
  <si>
    <t xml:space="preserve">Двухместный двухкомнатный номер  повышенной комфортности </t>
  </si>
  <si>
    <t xml:space="preserve">Двухместный двухкомнатный номер полулюкс (корпус Д-3 (1,3 этаж),Усадьба) </t>
  </si>
  <si>
    <t>Двухместный трехкомнатный номер повышенной комфортности (корпус А)</t>
  </si>
  <si>
    <t>Двухместный трехкомнатный номер полулюкс (Усадьба)</t>
  </si>
  <si>
    <t xml:space="preserve">Двухместный двухкомнатный номер люкс </t>
  </si>
  <si>
    <t xml:space="preserve">Двухместный трехкомнатный номер люкс </t>
  </si>
  <si>
    <t>В стоимость путевки с лечением включено:</t>
  </si>
  <si>
    <t>В стоимость путевки без лечения включено:</t>
  </si>
  <si>
    <t>*Посещение бассейна и тренажерного зала (по путевке  - 1 час в день) предоставляется бесплатно (по разрешению врача санатория и в соответствии с графиком лечебно-оздоровительного комплекса)</t>
  </si>
  <si>
    <t>**Дети до 3 лет включительно, не занимающие отдельного места и без предоставления питания, принимаются без оплаты.</t>
  </si>
  <si>
    <t>Проживание, Wi-fi</t>
  </si>
  <si>
    <t>Питание трехразовое заказное</t>
  </si>
  <si>
    <t>Лечение (от 12 дней)</t>
  </si>
  <si>
    <t xml:space="preserve">                                                                                                                   УТВЕРЖДАЮ</t>
  </si>
  <si>
    <t xml:space="preserve">                на путевки в  филиал клинический санаторий "Звенигородский" ФГБУ СКК "Подмосковье" МО РФ</t>
  </si>
  <si>
    <t xml:space="preserve">Одноместный однокомнатный номер </t>
  </si>
  <si>
    <t xml:space="preserve">Одноместный однокомнатный повышенной комфортности </t>
  </si>
  <si>
    <t xml:space="preserve">Двухместный однокомнатный номер </t>
  </si>
  <si>
    <t xml:space="preserve">Двухместный однокомнатный номер повышенной комфортности  </t>
  </si>
  <si>
    <t xml:space="preserve">Двухместный двухкомнатный номер повышенной комфортности </t>
  </si>
  <si>
    <t xml:space="preserve">Двухместный трехкомнатный номер повышенной комфортности  </t>
  </si>
  <si>
    <t>Пользование автостоянкой</t>
  </si>
  <si>
    <t>Посещение тренажерного, игрового зала (в соответствии с графиком работы спортивного комплекса)</t>
  </si>
  <si>
    <t xml:space="preserve">                на путевки в  филиал клинический санаторий "Солнечногорский" ФГБУ СКК "Подмосковье" МО РФ</t>
  </si>
  <si>
    <t xml:space="preserve">Двухместный двухкомнатный номер  </t>
  </si>
  <si>
    <t xml:space="preserve">Двухместный двухкомнатный номер повышенной комфортности  </t>
  </si>
  <si>
    <t>*Посещение бассейна и тренажерного зала (по путевке  - 1 час в день) предоставляется бесплатно (по разрешению врача санатория и в соответствии с графиком работы бассейна)</t>
  </si>
  <si>
    <t xml:space="preserve">                на путевки в  филиал «Санаторий "Слободка" ФГБУ СКК "Подмосковье" МО РФ</t>
  </si>
  <si>
    <t>Одноместный однокомнатный номер без удобств</t>
  </si>
  <si>
    <t>Одноместный однокомнатный номер</t>
  </si>
  <si>
    <t>Двухместный однокомнатный номер без удобств</t>
  </si>
  <si>
    <t>Двухместный однокомнатный номер полулюкс</t>
  </si>
  <si>
    <t xml:space="preserve">                на путевки в  филиал "Санаторий "Горки" ФГБУ СКК "Подмосковье" МО РФ</t>
  </si>
  <si>
    <t>Одноместный однакомнатный номер</t>
  </si>
  <si>
    <t>Двухместный однакомнатный номер</t>
  </si>
  <si>
    <t>Двухместный однакомнатный номер повышенной комфортности</t>
  </si>
  <si>
    <t>Двухместный двухкомнатный номер повышенной комфортности</t>
  </si>
  <si>
    <t>Четырехместный двухкомнатный номер</t>
  </si>
  <si>
    <t xml:space="preserve">                на путевки в  филиал «Дом отдыха "Подмосковье" ФГБУ СКК "Подмосковье" МО РФ</t>
  </si>
  <si>
    <t>Цена в день на чел., руб.</t>
  </si>
  <si>
    <t xml:space="preserve">Взрослые </t>
  </si>
  <si>
    <t xml:space="preserve">Одноместный однокомнатный номер  </t>
  </si>
  <si>
    <t xml:space="preserve">Двухместный трехкомнатный номер </t>
  </si>
  <si>
    <t xml:space="preserve">Двухместный двухкомнатный номер  полулюкс </t>
  </si>
  <si>
    <t>Двухместный трехкомнатный номер  полулюкс</t>
  </si>
  <si>
    <t xml:space="preserve">Четырехместный двухкомнатный номер  </t>
  </si>
  <si>
    <t>В стоимость путевки включено:</t>
  </si>
  <si>
    <t>Проживание</t>
  </si>
  <si>
    <t xml:space="preserve">                на путевки в  филиал «База отдыха "Боровое" ФГБУ СКК "Подмосковье" МО РФ</t>
  </si>
  <si>
    <t>Цена  в день на чел., руб.</t>
  </si>
  <si>
    <t>Двухместный однокомнатный номер</t>
  </si>
  <si>
    <t>Двухместный двухкомнатный номер</t>
  </si>
  <si>
    <t>Двухместный двухкомнатный номер люкс</t>
  </si>
  <si>
    <t>Двухместный однокомнатный номер (5-6 КОРПУС)</t>
  </si>
  <si>
    <t>Двухместный двухкомнатный номер (5-6 КОРПУС)</t>
  </si>
  <si>
    <t xml:space="preserve">В стоимость путевки включено:                                                  </t>
  </si>
  <si>
    <t xml:space="preserve">Проживание                                                                                               </t>
  </si>
  <si>
    <t xml:space="preserve"> Посещение тренажерного, игрового зала (в соответствии с графиком работы спортивного комплекса)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</si>
</sst>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#,##0_р_.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5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4" fontId="6" fillId="0" borderId="21" xfId="0" applyNumberFormat="1" applyFont="1" applyBorder="1" applyAlignment="1">
      <alignment horizontal="center" vertical="center" wrapText="1"/>
    </xf>
    <xf numFmtId="4" fontId="6" fillId="0" borderId="22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14" fontId="8" fillId="0" borderId="23" xfId="1" applyNumberFormat="1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2" fillId="0" borderId="24" xfId="0" applyNumberFormat="1" applyFont="1" applyBorder="1" applyAlignment="1">
      <alignment horizontal="center" vertical="center"/>
    </xf>
    <xf numFmtId="14" fontId="8" fillId="0" borderId="25" xfId="1" applyNumberFormat="1" applyFont="1" applyBorder="1" applyAlignment="1">
      <alignment vertical="center" wrapText="1"/>
    </xf>
    <xf numFmtId="4" fontId="2" fillId="0" borderId="26" xfId="0" applyNumberFormat="1" applyFont="1" applyBorder="1" applyAlignment="1">
      <alignment horizontal="center" vertical="center"/>
    </xf>
    <xf numFmtId="4" fontId="2" fillId="0" borderId="2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2" fillId="0" borderId="28" xfId="0" applyNumberFormat="1" applyFont="1" applyBorder="1" applyAlignment="1">
      <alignment horizontal="center" vertical="center"/>
    </xf>
    <xf numFmtId="4" fontId="2" fillId="0" borderId="29" xfId="0" applyNumberFormat="1" applyFont="1" applyBorder="1" applyAlignment="1">
      <alignment horizontal="center" vertical="center"/>
    </xf>
    <xf numFmtId="14" fontId="8" fillId="0" borderId="23" xfId="1" applyNumberFormat="1" applyFont="1" applyBorder="1" applyAlignment="1">
      <alignment vertical="center" wrapText="1"/>
    </xf>
    <xf numFmtId="14" fontId="8" fillId="0" borderId="30" xfId="1" applyNumberFormat="1" applyFont="1" applyBorder="1" applyAlignment="1">
      <alignment vertical="center" wrapText="1"/>
    </xf>
    <xf numFmtId="4" fontId="2" fillId="0" borderId="21" xfId="0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4" fontId="2" fillId="0" borderId="18" xfId="0" applyNumberFormat="1" applyFont="1" applyBorder="1" applyAlignment="1">
      <alignment horizontal="center" vertical="center"/>
    </xf>
    <xf numFmtId="4" fontId="2" fillId="0" borderId="22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0" borderId="31" xfId="0" applyFont="1" applyBorder="1" applyAlignment="1">
      <alignment vertical="top" wrapText="1"/>
    </xf>
    <xf numFmtId="0" fontId="9" fillId="0" borderId="0" xfId="0" applyFont="1"/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164" fontId="2" fillId="0" borderId="0" xfId="0" applyNumberFormat="1" applyFont="1"/>
    <xf numFmtId="0" fontId="2" fillId="0" borderId="23" xfId="0" applyFont="1" applyBorder="1" applyAlignment="1">
      <alignment horizontal="left" vertical="center" wrapText="1"/>
    </xf>
    <xf numFmtId="4" fontId="8" fillId="0" borderId="15" xfId="0" applyNumberFormat="1" applyFont="1" applyBorder="1" applyAlignment="1">
      <alignment horizontal="center" vertical="center"/>
    </xf>
    <xf numFmtId="4" fontId="8" fillId="0" borderId="27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42" xfId="0" applyNumberFormat="1" applyFont="1" applyBorder="1" applyAlignment="1">
      <alignment horizontal="center" vertical="center"/>
    </xf>
    <xf numFmtId="4" fontId="8" fillId="0" borderId="13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23" xfId="0" applyFont="1" applyBorder="1" applyAlignment="1">
      <alignment horizontal="left" vertical="center" wrapText="1"/>
    </xf>
    <xf numFmtId="4" fontId="8" fillId="0" borderId="12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4" fontId="8" fillId="0" borderId="26" xfId="0" applyNumberFormat="1" applyFont="1" applyBorder="1" applyAlignment="1">
      <alignment horizontal="center" vertical="center"/>
    </xf>
    <xf numFmtId="4" fontId="2" fillId="0" borderId="42" xfId="0" applyNumberFormat="1" applyFont="1" applyBorder="1" applyAlignment="1">
      <alignment horizontal="center" vertical="center"/>
    </xf>
    <xf numFmtId="4" fontId="8" fillId="2" borderId="15" xfId="0" applyNumberFormat="1" applyFont="1" applyFill="1" applyBorder="1" applyAlignment="1">
      <alignment horizontal="center" vertical="center"/>
    </xf>
    <xf numFmtId="4" fontId="2" fillId="2" borderId="13" xfId="0" applyNumberFormat="1" applyFont="1" applyFill="1" applyBorder="1" applyAlignment="1">
      <alignment horizontal="center" vertical="center"/>
    </xf>
    <xf numFmtId="4" fontId="8" fillId="0" borderId="41" xfId="0" applyNumberFormat="1" applyFont="1" applyBorder="1" applyAlignment="1">
      <alignment horizontal="center" vertical="center"/>
    </xf>
    <xf numFmtId="4" fontId="8" fillId="0" borderId="43" xfId="0" applyNumberFormat="1" applyFont="1" applyBorder="1" applyAlignment="1">
      <alignment horizontal="center" vertical="center"/>
    </xf>
    <xf numFmtId="4" fontId="2" fillId="0" borderId="41" xfId="0" applyNumberFormat="1" applyFont="1" applyBorder="1" applyAlignment="1">
      <alignment horizontal="center" vertical="center"/>
    </xf>
    <xf numFmtId="4" fontId="2" fillId="2" borderId="41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4" fontId="8" fillId="0" borderId="21" xfId="0" applyNumberFormat="1" applyFont="1" applyBorder="1" applyAlignment="1">
      <alignment horizontal="center" vertical="center"/>
    </xf>
    <xf numFmtId="4" fontId="8" fillId="0" borderId="19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4" fontId="2" fillId="0" borderId="44" xfId="0" applyNumberFormat="1" applyFont="1" applyBorder="1" applyAlignment="1">
      <alignment horizontal="center" vertical="center"/>
    </xf>
    <xf numFmtId="4" fontId="2" fillId="0" borderId="39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top" wrapText="1"/>
    </xf>
    <xf numFmtId="4" fontId="6" fillId="0" borderId="38" xfId="0" applyNumberFormat="1" applyFont="1" applyBorder="1" applyAlignment="1">
      <alignment horizontal="center" vertical="center" wrapText="1"/>
    </xf>
    <xf numFmtId="4" fontId="6" fillId="0" borderId="40" xfId="0" applyNumberFormat="1" applyFont="1" applyBorder="1" applyAlignment="1">
      <alignment horizontal="center" vertical="center" wrapText="1"/>
    </xf>
    <xf numFmtId="4" fontId="2" fillId="0" borderId="40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left" vertical="center" wrapText="1"/>
    </xf>
    <xf numFmtId="4" fontId="13" fillId="0" borderId="26" xfId="0" applyNumberFormat="1" applyFont="1" applyBorder="1" applyAlignment="1">
      <alignment horizontal="center" vertical="center"/>
    </xf>
    <xf numFmtId="4" fontId="13" fillId="0" borderId="27" xfId="0" applyNumberFormat="1" applyFont="1" applyBorder="1" applyAlignment="1">
      <alignment horizontal="center" vertical="center"/>
    </xf>
    <xf numFmtId="4" fontId="13" fillId="0" borderId="29" xfId="0" applyNumberFormat="1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" fontId="9" fillId="0" borderId="27" xfId="0" applyNumberFormat="1" applyFont="1" applyBorder="1" applyAlignment="1">
      <alignment horizontal="center" vertical="center" wrapText="1"/>
    </xf>
    <xf numFmtId="4" fontId="9" fillId="0" borderId="42" xfId="0" applyNumberFormat="1" applyFont="1" applyBorder="1" applyAlignment="1">
      <alignment horizontal="center" vertical="center" wrapText="1"/>
    </xf>
    <xf numFmtId="164" fontId="8" fillId="2" borderId="0" xfId="0" applyNumberFormat="1" applyFont="1" applyFill="1" applyAlignment="1">
      <alignment horizontal="center" vertical="center"/>
    </xf>
    <xf numFmtId="4" fontId="13" fillId="0" borderId="15" xfId="0" applyNumberFormat="1" applyFont="1" applyBorder="1" applyAlignment="1">
      <alignment horizontal="center" vertical="center"/>
    </xf>
    <xf numFmtId="4" fontId="13" fillId="0" borderId="13" xfId="0" applyNumberFormat="1" applyFont="1" applyBorder="1" applyAlignment="1">
      <alignment horizontal="center" vertical="center"/>
    </xf>
    <xf numFmtId="4" fontId="13" fillId="0" borderId="16" xfId="0" applyNumberFormat="1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4" fontId="9" fillId="0" borderId="13" xfId="0" applyNumberFormat="1" applyFont="1" applyBorder="1" applyAlignment="1">
      <alignment horizontal="center" vertical="center" wrapText="1"/>
    </xf>
    <xf numFmtId="4" fontId="9" fillId="0" borderId="14" xfId="0" applyNumberFormat="1" applyFont="1" applyBorder="1" applyAlignment="1">
      <alignment horizontal="center" vertical="center" wrapText="1"/>
    </xf>
    <xf numFmtId="4" fontId="13" fillId="0" borderId="50" xfId="0" applyNumberFormat="1" applyFont="1" applyBorder="1" applyAlignment="1">
      <alignment horizontal="center" vertical="center"/>
    </xf>
    <xf numFmtId="0" fontId="8" fillId="2" borderId="48" xfId="0" applyFont="1" applyFill="1" applyBorder="1" applyAlignment="1">
      <alignment horizontal="left" vertical="center" wrapText="1"/>
    </xf>
    <xf numFmtId="165" fontId="2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0" fontId="2" fillId="0" borderId="36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 wrapText="1"/>
    </xf>
    <xf numFmtId="4" fontId="13" fillId="0" borderId="21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 wrapText="1"/>
    </xf>
    <xf numFmtId="4" fontId="9" fillId="0" borderId="39" xfId="0" applyNumberFormat="1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4" fontId="13" fillId="0" borderId="19" xfId="0" applyNumberFormat="1" applyFont="1" applyBorder="1" applyAlignment="1">
      <alignment horizontal="center" vertical="center"/>
    </xf>
    <xf numFmtId="4" fontId="13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4" fontId="8" fillId="0" borderId="6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4" fontId="8" fillId="0" borderId="49" xfId="0" applyNumberFormat="1" applyFont="1" applyBorder="1" applyAlignment="1">
      <alignment horizontal="center" vertical="center"/>
    </xf>
    <xf numFmtId="4" fontId="8" fillId="0" borderId="40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0" borderId="48" xfId="0" applyFont="1" applyBorder="1" applyAlignment="1">
      <alignment vertical="center" wrapText="1"/>
    </xf>
    <xf numFmtId="4" fontId="8" fillId="2" borderId="27" xfId="0" applyNumberFormat="1" applyFont="1" applyFill="1" applyBorder="1" applyAlignment="1">
      <alignment horizontal="center" vertical="center"/>
    </xf>
    <xf numFmtId="4" fontId="13" fillId="0" borderId="52" xfId="0" applyNumberFormat="1" applyFont="1" applyBorder="1" applyAlignment="1">
      <alignment horizontal="center" vertical="center" wrapText="1"/>
    </xf>
    <xf numFmtId="4" fontId="13" fillId="0" borderId="42" xfId="0" applyNumberFormat="1" applyFont="1" applyBorder="1" applyAlignment="1">
      <alignment horizontal="center" vertical="center" wrapText="1"/>
    </xf>
    <xf numFmtId="1" fontId="9" fillId="2" borderId="0" xfId="0" applyNumberFormat="1" applyFont="1" applyFill="1" applyAlignment="1">
      <alignment horizontal="center" vertical="center" wrapText="1"/>
    </xf>
    <xf numFmtId="165" fontId="9" fillId="2" borderId="0" xfId="0" applyNumberFormat="1" applyFont="1" applyFill="1" applyAlignment="1">
      <alignment horizontal="center" vertical="center" wrapText="1"/>
    </xf>
    <xf numFmtId="0" fontId="2" fillId="0" borderId="52" xfId="0" applyFont="1" applyBorder="1" applyAlignment="1">
      <alignment vertical="center" wrapText="1"/>
    </xf>
    <xf numFmtId="4" fontId="8" fillId="2" borderId="13" xfId="0" applyNumberFormat="1" applyFont="1" applyFill="1" applyBorder="1" applyAlignment="1">
      <alignment horizontal="center" vertical="center"/>
    </xf>
    <xf numFmtId="4" fontId="9" fillId="2" borderId="26" xfId="0" applyNumberFormat="1" applyFont="1" applyFill="1" applyBorder="1" applyAlignment="1">
      <alignment horizontal="center" vertical="center" wrapText="1"/>
    </xf>
    <xf numFmtId="4" fontId="9" fillId="2" borderId="27" xfId="0" applyNumberFormat="1" applyFont="1" applyFill="1" applyBorder="1" applyAlignment="1">
      <alignment horizontal="center" vertical="center" wrapText="1"/>
    </xf>
    <xf numFmtId="4" fontId="8" fillId="2" borderId="16" xfId="0" applyNumberFormat="1" applyFont="1" applyFill="1" applyBorder="1" applyAlignment="1">
      <alignment horizontal="center" vertical="center"/>
    </xf>
    <xf numFmtId="4" fontId="9" fillId="2" borderId="13" xfId="0" applyNumberFormat="1" applyFont="1" applyFill="1" applyBorder="1" applyAlignment="1">
      <alignment horizontal="center" vertical="center" wrapText="1"/>
    </xf>
    <xf numFmtId="0" fontId="2" fillId="0" borderId="51" xfId="0" applyFont="1" applyBorder="1" applyAlignment="1">
      <alignment vertical="center" wrapText="1"/>
    </xf>
    <xf numFmtId="4" fontId="8" fillId="2" borderId="19" xfId="0" applyNumberFormat="1" applyFont="1" applyFill="1" applyBorder="1" applyAlignment="1">
      <alignment horizontal="center" vertical="center"/>
    </xf>
    <xf numFmtId="4" fontId="8" fillId="2" borderId="22" xfId="0" applyNumberFormat="1" applyFont="1" applyFill="1" applyBorder="1" applyAlignment="1">
      <alignment horizontal="center" vertical="center"/>
    </xf>
    <xf numFmtId="4" fontId="9" fillId="2" borderId="38" xfId="0" applyNumberFormat="1" applyFont="1" applyFill="1" applyBorder="1" applyAlignment="1">
      <alignment horizontal="center" vertical="center" wrapText="1"/>
    </xf>
    <xf numFmtId="4" fontId="9" fillId="2" borderId="39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14" fillId="0" borderId="0" xfId="0" applyFont="1" applyAlignment="1">
      <alignment horizontal="left" vertical="top"/>
    </xf>
    <xf numFmtId="4" fontId="6" fillId="0" borderId="45" xfId="0" applyNumberFormat="1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4" fontId="6" fillId="0" borderId="46" xfId="0" applyNumberFormat="1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2" fillId="0" borderId="57" xfId="0" applyFont="1" applyBorder="1" applyAlignment="1">
      <alignment vertical="center"/>
    </xf>
    <xf numFmtId="4" fontId="13" fillId="0" borderId="26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4" fontId="13" fillId="0" borderId="27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8" fillId="2" borderId="23" xfId="0" applyFont="1" applyFill="1" applyBorder="1" applyAlignment="1">
      <alignment vertical="center" wrapText="1"/>
    </xf>
    <xf numFmtId="4" fontId="13" fillId="0" borderId="15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9" fillId="0" borderId="16" xfId="0" applyNumberFormat="1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1" fontId="2" fillId="0" borderId="0" xfId="0" applyNumberFormat="1" applyFont="1"/>
    <xf numFmtId="4" fontId="2" fillId="2" borderId="16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8" fillId="2" borderId="25" xfId="0" applyFont="1" applyFill="1" applyBorder="1" applyAlignment="1">
      <alignment vertical="center" wrapText="1"/>
    </xf>
    <xf numFmtId="4" fontId="9" fillId="0" borderId="29" xfId="0" applyNumberFormat="1" applyFont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4" fontId="9" fillId="2" borderId="19" xfId="0" applyNumberFormat="1" applyFont="1" applyFill="1" applyBorder="1" applyAlignment="1">
      <alignment horizontal="center" vertical="center" wrapText="1"/>
    </xf>
    <xf numFmtId="4" fontId="13" fillId="0" borderId="19" xfId="0" applyNumberFormat="1" applyFont="1" applyBorder="1" applyAlignment="1">
      <alignment horizontal="center" vertical="center" wrapText="1"/>
    </xf>
    <xf numFmtId="4" fontId="9" fillId="0" borderId="22" xfId="0" applyNumberFormat="1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2" borderId="48" xfId="0" applyFont="1" applyFill="1" applyBorder="1" applyAlignment="1">
      <alignment horizontal="left" vertical="center" wrapText="1"/>
    </xf>
    <xf numFmtId="0" fontId="8" fillId="2" borderId="48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 wrapText="1"/>
    </xf>
    <xf numFmtId="4" fontId="6" fillId="0" borderId="4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</cellXfs>
  <cellStyles count="2">
    <cellStyle name="Обычный" xfId="0" builtinId="0"/>
    <cellStyle name="Обычный 2 2" xfId="1" xr:uid="{29DDC334-B7FB-45CA-97FC-8BA5B18916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0.245\&#1082;&#1086;&#1084;&#1084;&#1077;&#1088;&#1094;&#1080;&#1103;\&#1058;&#1059;&#1056;&#1054;&#1055;&#1045;&#1056;&#1040;&#1058;&#1054;&#1056;&#1067;\2025%20&#1075;&#1086;&#1076;\&#1062;&#1077;&#1085;&#1099;%202025\&#1055;&#1088;&#1080;&#1082;&#1072;&#1079;&#1099;\&#1062;&#1045;&#1053;&#1067;%20&#1050;&#1054;&#1052;&#1052;&#1045;&#1056;&#1062;&#1048;&#1071;%2025%20&#1088;&#1072;&#1089;&#1095;&#1077;&#1090;%20&#1086;&#1090;%2017.10.24.xlsx" TargetMode="External"/><Relationship Id="rId1" Type="http://schemas.openxmlformats.org/officeDocument/2006/relationships/externalLinkPath" Target="&#1055;&#1088;&#1080;&#1082;&#1072;&#1079;&#1099;/&#1062;&#1045;&#1053;&#1067;%20&#1050;&#1054;&#1052;&#1052;&#1045;&#1056;&#1062;&#1048;&#1071;%2025%20&#1088;&#1072;&#1089;&#1095;&#1077;&#1090;%20&#1086;&#1090;%2017.10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8Л"/>
      <sheetName val="18К"/>
      <sheetName val="комм. взр"/>
      <sheetName val="ДЕТИ"/>
      <sheetName val="МАРФИНО"/>
      <sheetName val="ЗВГ"/>
      <sheetName val="СВС"/>
      <sheetName val="СЛОБОДКА"/>
      <sheetName val="ГОРКИ"/>
      <sheetName val="ПОДМОСКОВЬЕ"/>
      <sheetName val="БОРОВОЕ"/>
    </sheetNames>
    <sheetDataSet>
      <sheetData sheetId="0"/>
      <sheetData sheetId="1"/>
      <sheetData sheetId="2">
        <row r="8">
          <cell r="D8">
            <v>5500</v>
          </cell>
        </row>
        <row r="9">
          <cell r="D9">
            <v>5800</v>
          </cell>
        </row>
        <row r="10">
          <cell r="D10">
            <v>6000</v>
          </cell>
        </row>
        <row r="11">
          <cell r="D11">
            <v>6700</v>
          </cell>
        </row>
        <row r="12">
          <cell r="D12">
            <v>6000</v>
          </cell>
        </row>
        <row r="13">
          <cell r="D13">
            <v>6300</v>
          </cell>
        </row>
        <row r="14">
          <cell r="D14">
            <v>6700</v>
          </cell>
        </row>
        <row r="15">
          <cell r="D15">
            <v>7200</v>
          </cell>
        </row>
        <row r="16">
          <cell r="D16">
            <v>7000</v>
          </cell>
        </row>
        <row r="17">
          <cell r="D17">
            <v>8300</v>
          </cell>
        </row>
        <row r="18">
          <cell r="D18">
            <v>9300</v>
          </cell>
        </row>
        <row r="20">
          <cell r="D20">
            <v>4600</v>
          </cell>
        </row>
        <row r="21">
          <cell r="D21">
            <v>3300</v>
          </cell>
        </row>
        <row r="22">
          <cell r="D22">
            <v>3300</v>
          </cell>
        </row>
        <row r="23">
          <cell r="D23">
            <v>4800</v>
          </cell>
        </row>
        <row r="24">
          <cell r="D24">
            <v>5100</v>
          </cell>
        </row>
        <row r="25">
          <cell r="D25">
            <v>5600</v>
          </cell>
        </row>
        <row r="26">
          <cell r="D26">
            <v>5600</v>
          </cell>
        </row>
        <row r="28">
          <cell r="D28">
            <v>4500</v>
          </cell>
        </row>
        <row r="29">
          <cell r="D29">
            <v>4700</v>
          </cell>
        </row>
        <row r="30">
          <cell r="D30">
            <v>4600</v>
          </cell>
        </row>
        <row r="31">
          <cell r="D31">
            <v>4800</v>
          </cell>
        </row>
        <row r="32">
          <cell r="D32">
            <v>4500</v>
          </cell>
        </row>
        <row r="34">
          <cell r="D34">
            <v>4600</v>
          </cell>
        </row>
        <row r="35">
          <cell r="D35">
            <v>4800</v>
          </cell>
        </row>
        <row r="36">
          <cell r="D36">
            <v>5200</v>
          </cell>
        </row>
        <row r="37">
          <cell r="D37">
            <v>5300</v>
          </cell>
        </row>
        <row r="38">
          <cell r="D38">
            <v>8400</v>
          </cell>
        </row>
        <row r="39">
          <cell r="D39">
            <v>6900</v>
          </cell>
        </row>
        <row r="40">
          <cell r="D40">
            <v>5000</v>
          </cell>
        </row>
        <row r="41">
          <cell r="D41">
            <v>6400</v>
          </cell>
        </row>
        <row r="43">
          <cell r="D43">
            <v>4600</v>
          </cell>
        </row>
        <row r="45">
          <cell r="D45">
            <v>4700</v>
          </cell>
        </row>
        <row r="47">
          <cell r="D47">
            <v>5100</v>
          </cell>
        </row>
        <row r="48">
          <cell r="D48">
            <v>5200</v>
          </cell>
        </row>
        <row r="49">
          <cell r="D49">
            <v>5300</v>
          </cell>
        </row>
        <row r="50">
          <cell r="D50">
            <v>5600</v>
          </cell>
        </row>
        <row r="51">
          <cell r="D51">
            <v>7400</v>
          </cell>
        </row>
        <row r="54">
          <cell r="D54">
            <v>3400</v>
          </cell>
        </row>
        <row r="55">
          <cell r="D55">
            <v>3600</v>
          </cell>
        </row>
        <row r="58">
          <cell r="D58">
            <v>3900</v>
          </cell>
        </row>
        <row r="59">
          <cell r="D59">
            <v>4300</v>
          </cell>
        </row>
        <row r="60">
          <cell r="D60">
            <v>4700</v>
          </cell>
        </row>
        <row r="61">
          <cell r="D61">
            <v>5500</v>
          </cell>
        </row>
        <row r="62">
          <cell r="D62">
            <v>6200</v>
          </cell>
        </row>
        <row r="63">
          <cell r="D63">
            <v>3300</v>
          </cell>
        </row>
        <row r="65">
          <cell r="D65">
            <v>2900</v>
          </cell>
        </row>
        <row r="66">
          <cell r="D66">
            <v>2800</v>
          </cell>
        </row>
        <row r="68">
          <cell r="D68">
            <v>3000</v>
          </cell>
        </row>
        <row r="69">
          <cell r="D69">
            <v>2900</v>
          </cell>
        </row>
        <row r="71">
          <cell r="D71">
            <v>3300</v>
          </cell>
        </row>
      </sheetData>
      <sheetData sheetId="3">
        <row r="3">
          <cell r="J3">
            <v>2900</v>
          </cell>
          <cell r="K3">
            <v>3100</v>
          </cell>
          <cell r="L3">
            <v>3200</v>
          </cell>
        </row>
        <row r="4">
          <cell r="J4">
            <v>3100</v>
          </cell>
          <cell r="K4">
            <v>3300</v>
          </cell>
          <cell r="L4">
            <v>3400</v>
          </cell>
        </row>
        <row r="5">
          <cell r="J5">
            <v>3200</v>
          </cell>
          <cell r="K5">
            <v>3300</v>
          </cell>
          <cell r="L5">
            <v>3400</v>
          </cell>
        </row>
        <row r="6">
          <cell r="J6">
            <v>3400</v>
          </cell>
          <cell r="K6">
            <v>3500</v>
          </cell>
          <cell r="L6">
            <v>3600</v>
          </cell>
        </row>
        <row r="7">
          <cell r="J7">
            <v>3600</v>
          </cell>
          <cell r="K7">
            <v>3700</v>
          </cell>
          <cell r="L7">
            <v>3800</v>
          </cell>
        </row>
        <row r="8">
          <cell r="J8">
            <v>3500</v>
          </cell>
          <cell r="K8">
            <v>3600</v>
          </cell>
          <cell r="L8">
            <v>3700</v>
          </cell>
        </row>
        <row r="9">
          <cell r="J9">
            <v>3900</v>
          </cell>
          <cell r="K9">
            <v>4100</v>
          </cell>
          <cell r="L9">
            <v>4200</v>
          </cell>
        </row>
        <row r="10">
          <cell r="J10">
            <v>4300</v>
          </cell>
          <cell r="K10">
            <v>4500</v>
          </cell>
          <cell r="L10">
            <v>4600</v>
          </cell>
        </row>
        <row r="13">
          <cell r="J13">
            <v>2600</v>
          </cell>
          <cell r="K13">
            <v>2700</v>
          </cell>
          <cell r="L13">
            <v>2800</v>
          </cell>
        </row>
        <row r="14">
          <cell r="J14">
            <v>2100</v>
          </cell>
          <cell r="K14">
            <v>2200</v>
          </cell>
          <cell r="L14">
            <v>2300</v>
          </cell>
        </row>
        <row r="15">
          <cell r="J15">
            <v>2800</v>
          </cell>
          <cell r="K15">
            <v>2900</v>
          </cell>
        </row>
        <row r="16">
          <cell r="J16">
            <v>2900</v>
          </cell>
          <cell r="K16">
            <v>3100</v>
          </cell>
        </row>
        <row r="17">
          <cell r="J17">
            <v>2900</v>
          </cell>
          <cell r="K17">
            <v>3100</v>
          </cell>
        </row>
        <row r="20">
          <cell r="J20">
            <v>2600</v>
          </cell>
          <cell r="K20">
            <v>2700</v>
          </cell>
          <cell r="L20">
            <v>2800</v>
          </cell>
        </row>
        <row r="21">
          <cell r="J21">
            <v>2600</v>
          </cell>
          <cell r="K21">
            <v>2800</v>
          </cell>
          <cell r="L21">
            <v>2900</v>
          </cell>
        </row>
        <row r="22">
          <cell r="J22">
            <v>2700</v>
          </cell>
          <cell r="K22">
            <v>2900</v>
          </cell>
          <cell r="L22">
            <v>3000</v>
          </cell>
        </row>
        <row r="23">
          <cell r="J23">
            <v>2600</v>
          </cell>
          <cell r="K23">
            <v>2700</v>
          </cell>
          <cell r="L23">
            <v>2800</v>
          </cell>
        </row>
        <row r="26">
          <cell r="J26">
            <v>2600</v>
          </cell>
          <cell r="K26">
            <v>2700</v>
          </cell>
          <cell r="L26">
            <v>2800</v>
          </cell>
        </row>
        <row r="27">
          <cell r="J27">
            <v>2800</v>
          </cell>
          <cell r="K27">
            <v>3000</v>
          </cell>
          <cell r="L27">
            <v>3100</v>
          </cell>
        </row>
        <row r="28">
          <cell r="J28">
            <v>2700</v>
          </cell>
          <cell r="K28">
            <v>2800</v>
          </cell>
          <cell r="L28">
            <v>2900</v>
          </cell>
        </row>
        <row r="29">
          <cell r="J29">
            <v>3300</v>
          </cell>
          <cell r="K29">
            <v>3400</v>
          </cell>
          <cell r="L29">
            <v>3500</v>
          </cell>
        </row>
        <row r="30">
          <cell r="J30">
            <v>3500</v>
          </cell>
          <cell r="K30">
            <v>3600</v>
          </cell>
          <cell r="L30">
            <v>3700</v>
          </cell>
        </row>
        <row r="31">
          <cell r="J31">
            <v>3800</v>
          </cell>
          <cell r="K31">
            <v>4000</v>
          </cell>
          <cell r="L31">
            <v>4000</v>
          </cell>
        </row>
        <row r="34">
          <cell r="J34">
            <v>2500</v>
          </cell>
          <cell r="K34">
            <v>2600</v>
          </cell>
          <cell r="L34">
            <v>2800</v>
          </cell>
        </row>
        <row r="36">
          <cell r="J36">
            <v>2700</v>
          </cell>
          <cell r="K36">
            <v>2800</v>
          </cell>
          <cell r="L36">
            <v>3000</v>
          </cell>
        </row>
        <row r="37">
          <cell r="J37">
            <v>2700</v>
          </cell>
          <cell r="K37">
            <v>2900</v>
          </cell>
          <cell r="L37">
            <v>3000</v>
          </cell>
        </row>
        <row r="38">
          <cell r="J38">
            <v>2800</v>
          </cell>
          <cell r="K38">
            <v>2900</v>
          </cell>
          <cell r="L38">
            <v>3100</v>
          </cell>
        </row>
        <row r="39">
          <cell r="J39">
            <v>2800</v>
          </cell>
          <cell r="K39">
            <v>3000</v>
          </cell>
          <cell r="L39">
            <v>3100</v>
          </cell>
        </row>
        <row r="40">
          <cell r="J40">
            <v>3000</v>
          </cell>
          <cell r="K40">
            <v>3100</v>
          </cell>
          <cell r="L40">
            <v>3200</v>
          </cell>
        </row>
        <row r="45">
          <cell r="J45">
            <v>2600</v>
          </cell>
          <cell r="K45">
            <v>2800</v>
          </cell>
          <cell r="L45">
            <v>3000</v>
          </cell>
        </row>
        <row r="47">
          <cell r="J47">
            <v>3100</v>
          </cell>
          <cell r="K47">
            <v>3300</v>
          </cell>
          <cell r="L47">
            <v>3500</v>
          </cell>
        </row>
        <row r="48">
          <cell r="J48">
            <v>3500</v>
          </cell>
          <cell r="K48">
            <v>3700</v>
          </cell>
          <cell r="L48">
            <v>3800</v>
          </cell>
        </row>
        <row r="49">
          <cell r="J49">
            <v>3900</v>
          </cell>
          <cell r="K49">
            <v>4000</v>
          </cell>
          <cell r="L49">
            <v>4200</v>
          </cell>
        </row>
        <row r="50">
          <cell r="J50">
            <v>4600</v>
          </cell>
          <cell r="K50">
            <v>4800</v>
          </cell>
          <cell r="L50">
            <v>4900</v>
          </cell>
        </row>
        <row r="51">
          <cell r="J51">
            <v>5300</v>
          </cell>
          <cell r="K51">
            <v>5400</v>
          </cell>
          <cell r="L51">
            <v>5500</v>
          </cell>
        </row>
        <row r="52">
          <cell r="J52">
            <v>2500</v>
          </cell>
          <cell r="K52">
            <v>2700</v>
          </cell>
          <cell r="L52">
            <v>2800</v>
          </cell>
        </row>
        <row r="55">
          <cell r="J55">
            <v>2300</v>
          </cell>
          <cell r="K55">
            <v>2500</v>
          </cell>
          <cell r="L55">
            <v>2600</v>
          </cell>
        </row>
        <row r="56">
          <cell r="J56">
            <v>2600</v>
          </cell>
          <cell r="K56">
            <v>2700</v>
          </cell>
          <cell r="L56">
            <v>2800</v>
          </cell>
        </row>
        <row r="57">
          <cell r="J57">
            <v>2800</v>
          </cell>
          <cell r="K57">
            <v>3000</v>
          </cell>
          <cell r="L57">
            <v>3100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50A59-ED54-4924-9701-9D488DC23BF8}">
  <sheetPr>
    <tabColor rgb="FFFFFF00"/>
  </sheetPr>
  <dimension ref="A2:O36"/>
  <sheetViews>
    <sheetView tabSelected="1" zoomScaleNormal="100" workbookViewId="0">
      <selection activeCell="A2" sqref="A2:M26"/>
    </sheetView>
  </sheetViews>
  <sheetFormatPr defaultColWidth="11.28515625" defaultRowHeight="15" x14ac:dyDescent="0.25"/>
  <cols>
    <col min="1" max="1" width="77.5703125" style="1" customWidth="1"/>
    <col min="2" max="13" width="15.7109375" style="1" customWidth="1"/>
    <col min="14" max="16" width="11.28515625" style="1"/>
    <col min="17" max="17" width="11.140625" style="1" customWidth="1"/>
    <col min="18" max="16384" width="11.28515625" style="1"/>
  </cols>
  <sheetData>
    <row r="2" spans="1:15" ht="17.100000000000001" customHeight="1" x14ac:dyDescent="0.25">
      <c r="A2" s="181" t="s">
        <v>3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5" ht="17.100000000000001" customHeight="1" x14ac:dyDescent="0.25">
      <c r="A3" s="182" t="s">
        <v>4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5"/>
      <c r="O3" s="5"/>
    </row>
    <row r="4" spans="1:15" ht="17.100000000000001" customHeight="1" x14ac:dyDescent="0.25">
      <c r="A4" s="181" t="s">
        <v>5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6"/>
      <c r="O4" s="6"/>
    </row>
    <row r="5" spans="1:15" ht="17.100000000000001" customHeight="1" x14ac:dyDescent="0.25">
      <c r="A5" s="182" t="s">
        <v>6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5"/>
      <c r="O5" s="5"/>
    </row>
    <row r="6" spans="1:15" s="5" customFormat="1" thickBot="1" x14ac:dyDescent="0.3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5" ht="18" customHeight="1" x14ac:dyDescent="0.25">
      <c r="A7" s="190" t="s">
        <v>7</v>
      </c>
      <c r="B7" s="193" t="s">
        <v>8</v>
      </c>
      <c r="C7" s="194"/>
      <c r="D7" s="195"/>
      <c r="E7" s="196" t="s">
        <v>9</v>
      </c>
      <c r="F7" s="197"/>
      <c r="G7" s="198"/>
      <c r="H7" s="199" t="s">
        <v>10</v>
      </c>
      <c r="I7" s="200"/>
      <c r="J7" s="200"/>
      <c r="K7" s="200"/>
      <c r="L7" s="200"/>
      <c r="M7" s="201"/>
    </row>
    <row r="8" spans="1:15" ht="15" customHeight="1" x14ac:dyDescent="0.25">
      <c r="A8" s="191"/>
      <c r="B8" s="202" t="s">
        <v>11</v>
      </c>
      <c r="C8" s="203"/>
      <c r="D8" s="204"/>
      <c r="E8" s="205" t="s">
        <v>12</v>
      </c>
      <c r="F8" s="206"/>
      <c r="G8" s="207"/>
      <c r="H8" s="208" t="s">
        <v>13</v>
      </c>
      <c r="I8" s="203"/>
      <c r="J8" s="183" t="s">
        <v>14</v>
      </c>
      <c r="K8" s="183"/>
      <c r="L8" s="183" t="s">
        <v>15</v>
      </c>
      <c r="M8" s="184"/>
    </row>
    <row r="9" spans="1:15" ht="29.25" thickBot="1" x14ac:dyDescent="0.3">
      <c r="A9" s="192"/>
      <c r="B9" s="8" t="s">
        <v>16</v>
      </c>
      <c r="C9" s="9" t="s">
        <v>17</v>
      </c>
      <c r="D9" s="10" t="s">
        <v>18</v>
      </c>
      <c r="E9" s="11" t="s">
        <v>16</v>
      </c>
      <c r="F9" s="9" t="s">
        <v>17</v>
      </c>
      <c r="G9" s="12" t="s">
        <v>18</v>
      </c>
      <c r="H9" s="13" t="s">
        <v>16</v>
      </c>
      <c r="I9" s="9" t="s">
        <v>17</v>
      </c>
      <c r="J9" s="9" t="s">
        <v>16</v>
      </c>
      <c r="K9" s="9" t="s">
        <v>17</v>
      </c>
      <c r="L9" s="9" t="s">
        <v>16</v>
      </c>
      <c r="M9" s="14" t="s">
        <v>17</v>
      </c>
      <c r="N9" s="15"/>
      <c r="O9" s="15"/>
    </row>
    <row r="10" spans="1:15" s="15" customFormat="1" ht="27" customHeight="1" x14ac:dyDescent="0.25">
      <c r="A10" s="16" t="s">
        <v>19</v>
      </c>
      <c r="B10" s="17">
        <f>'[1]комм. взр'!D9</f>
        <v>5800</v>
      </c>
      <c r="C10" s="18" t="s">
        <v>20</v>
      </c>
      <c r="D10" s="19" t="s">
        <v>20</v>
      </c>
      <c r="E10" s="20">
        <f>B10-1100</f>
        <v>4700</v>
      </c>
      <c r="F10" s="21" t="s">
        <v>20</v>
      </c>
      <c r="G10" s="22" t="s">
        <v>20</v>
      </c>
      <c r="H10" s="23" t="s">
        <v>20</v>
      </c>
      <c r="I10" s="21">
        <v>2900</v>
      </c>
      <c r="J10" s="21" t="s">
        <v>20</v>
      </c>
      <c r="K10" s="21">
        <v>3100</v>
      </c>
      <c r="L10" s="21" t="s">
        <v>20</v>
      </c>
      <c r="M10" s="22">
        <v>3200</v>
      </c>
    </row>
    <row r="11" spans="1:15" s="15" customFormat="1" ht="27" customHeight="1" x14ac:dyDescent="0.25">
      <c r="A11" s="16" t="s">
        <v>21</v>
      </c>
      <c r="B11" s="23">
        <f>'[1]комм. взр'!D10</f>
        <v>6000</v>
      </c>
      <c r="C11" s="21" t="s">
        <v>20</v>
      </c>
      <c r="D11" s="22" t="s">
        <v>20</v>
      </c>
      <c r="E11" s="20">
        <f t="shared" ref="E11:F21" si="0">B11-1100</f>
        <v>4900</v>
      </c>
      <c r="F11" s="21" t="s">
        <v>20</v>
      </c>
      <c r="G11" s="22" t="s">
        <v>20</v>
      </c>
      <c r="H11" s="23" t="s">
        <v>20</v>
      </c>
      <c r="I11" s="21">
        <v>2900</v>
      </c>
      <c r="J11" s="21" t="s">
        <v>20</v>
      </c>
      <c r="K11" s="21">
        <v>3100</v>
      </c>
      <c r="L11" s="21" t="s">
        <v>20</v>
      </c>
      <c r="M11" s="22">
        <v>3200</v>
      </c>
    </row>
    <row r="12" spans="1:15" s="15" customFormat="1" ht="27" customHeight="1" x14ac:dyDescent="0.25">
      <c r="A12" s="16" t="s">
        <v>22</v>
      </c>
      <c r="B12" s="23">
        <f>'[1]комм. взр'!D11</f>
        <v>6700</v>
      </c>
      <c r="C12" s="21" t="s">
        <v>20</v>
      </c>
      <c r="D12" s="24" t="s">
        <v>20</v>
      </c>
      <c r="E12" s="20">
        <f t="shared" si="0"/>
        <v>5600</v>
      </c>
      <c r="F12" s="21" t="s">
        <v>20</v>
      </c>
      <c r="G12" s="22" t="s">
        <v>20</v>
      </c>
      <c r="H12" s="23" t="s">
        <v>20</v>
      </c>
      <c r="I12" s="21">
        <v>2900</v>
      </c>
      <c r="J12" s="21" t="s">
        <v>20</v>
      </c>
      <c r="K12" s="21">
        <v>3100</v>
      </c>
      <c r="L12" s="21" t="s">
        <v>20</v>
      </c>
      <c r="M12" s="22">
        <v>3200</v>
      </c>
    </row>
    <row r="13" spans="1:15" s="15" customFormat="1" ht="27" customHeight="1" x14ac:dyDescent="0.25">
      <c r="A13" s="25" t="s">
        <v>23</v>
      </c>
      <c r="B13" s="26">
        <f>'[1]комм. взр'!D8</f>
        <v>5500</v>
      </c>
      <c r="C13" s="27">
        <v>4500</v>
      </c>
      <c r="D13" s="28">
        <f>B13-2100+B13</f>
        <v>8900</v>
      </c>
      <c r="E13" s="29">
        <f t="shared" si="0"/>
        <v>4400</v>
      </c>
      <c r="F13" s="27">
        <f>C13-1100</f>
        <v>3400</v>
      </c>
      <c r="G13" s="30">
        <f>E13-1000+E13</f>
        <v>7800</v>
      </c>
      <c r="H13" s="26">
        <f>[1]ДЕТИ!J3</f>
        <v>2900</v>
      </c>
      <c r="I13" s="21">
        <v>2900</v>
      </c>
      <c r="J13" s="27">
        <f>[1]ДЕТИ!K3</f>
        <v>3100</v>
      </c>
      <c r="K13" s="21">
        <v>3100</v>
      </c>
      <c r="L13" s="27">
        <f>[1]ДЕТИ!L3</f>
        <v>3200</v>
      </c>
      <c r="M13" s="22">
        <v>3200</v>
      </c>
    </row>
    <row r="14" spans="1:15" s="15" customFormat="1" ht="27" customHeight="1" x14ac:dyDescent="0.25">
      <c r="A14" s="31" t="s">
        <v>24</v>
      </c>
      <c r="B14" s="23">
        <f>'[1]комм. взр'!D12</f>
        <v>6000</v>
      </c>
      <c r="C14" s="21">
        <v>4600</v>
      </c>
      <c r="D14" s="28">
        <f t="shared" ref="D14:D21" si="1">B14-2100+B14</f>
        <v>9900</v>
      </c>
      <c r="E14" s="20">
        <f t="shared" si="0"/>
        <v>4900</v>
      </c>
      <c r="F14" s="21">
        <f t="shared" si="0"/>
        <v>3500</v>
      </c>
      <c r="G14" s="30">
        <f t="shared" ref="G14:G21" si="2">E14-1000+E14</f>
        <v>8800</v>
      </c>
      <c r="H14" s="26">
        <f>[1]ДЕТИ!J4</f>
        <v>3100</v>
      </c>
      <c r="I14" s="21">
        <v>2900</v>
      </c>
      <c r="J14" s="27">
        <f>[1]ДЕТИ!K4</f>
        <v>3300</v>
      </c>
      <c r="K14" s="21">
        <v>3100</v>
      </c>
      <c r="L14" s="27">
        <f>[1]ДЕТИ!L4</f>
        <v>3400</v>
      </c>
      <c r="M14" s="22">
        <v>3200</v>
      </c>
    </row>
    <row r="15" spans="1:15" s="15" customFormat="1" ht="27" customHeight="1" x14ac:dyDescent="0.25">
      <c r="A15" s="31" t="s">
        <v>25</v>
      </c>
      <c r="B15" s="23">
        <f>'[1]комм. взр'!D13</f>
        <v>6300</v>
      </c>
      <c r="C15" s="21">
        <v>4700</v>
      </c>
      <c r="D15" s="28">
        <f t="shared" si="1"/>
        <v>10500</v>
      </c>
      <c r="E15" s="20">
        <f t="shared" si="0"/>
        <v>5200</v>
      </c>
      <c r="F15" s="21">
        <f t="shared" si="0"/>
        <v>3600</v>
      </c>
      <c r="G15" s="30">
        <f t="shared" si="2"/>
        <v>9400</v>
      </c>
      <c r="H15" s="26">
        <f>[1]ДЕТИ!J5</f>
        <v>3200</v>
      </c>
      <c r="I15" s="21">
        <v>2900</v>
      </c>
      <c r="J15" s="27">
        <f>[1]ДЕТИ!K5</f>
        <v>3300</v>
      </c>
      <c r="K15" s="21">
        <v>3100</v>
      </c>
      <c r="L15" s="27">
        <f>[1]ДЕТИ!L5</f>
        <v>3400</v>
      </c>
      <c r="M15" s="22">
        <v>3200</v>
      </c>
    </row>
    <row r="16" spans="1:15" s="15" customFormat="1" ht="27" customHeight="1" x14ac:dyDescent="0.25">
      <c r="A16" s="31" t="s">
        <v>26</v>
      </c>
      <c r="B16" s="23">
        <f>'[1]комм. взр'!D14</f>
        <v>6700</v>
      </c>
      <c r="C16" s="21">
        <v>4800</v>
      </c>
      <c r="D16" s="28">
        <f t="shared" si="1"/>
        <v>11300</v>
      </c>
      <c r="E16" s="20">
        <f t="shared" si="0"/>
        <v>5600</v>
      </c>
      <c r="F16" s="21">
        <f t="shared" si="0"/>
        <v>3700</v>
      </c>
      <c r="G16" s="30">
        <f>E16-1000+E16</f>
        <v>10200</v>
      </c>
      <c r="H16" s="26">
        <f>[1]ДЕТИ!J6</f>
        <v>3400</v>
      </c>
      <c r="I16" s="21">
        <v>2900</v>
      </c>
      <c r="J16" s="27">
        <f>[1]ДЕТИ!K6</f>
        <v>3500</v>
      </c>
      <c r="K16" s="21">
        <v>3100</v>
      </c>
      <c r="L16" s="27">
        <f>[1]ДЕТИ!L6</f>
        <v>3600</v>
      </c>
      <c r="M16" s="22">
        <v>3200</v>
      </c>
    </row>
    <row r="17" spans="1:15" s="15" customFormat="1" ht="27" customHeight="1" x14ac:dyDescent="0.25">
      <c r="A17" s="31" t="s">
        <v>27</v>
      </c>
      <c r="B17" s="23">
        <f>'[1]комм. взр'!D15</f>
        <v>7200</v>
      </c>
      <c r="C17" s="21">
        <v>4900</v>
      </c>
      <c r="D17" s="28">
        <f t="shared" si="1"/>
        <v>12300</v>
      </c>
      <c r="E17" s="20">
        <f t="shared" si="0"/>
        <v>6100</v>
      </c>
      <c r="F17" s="21">
        <f t="shared" si="0"/>
        <v>3800</v>
      </c>
      <c r="G17" s="30">
        <f t="shared" si="2"/>
        <v>11200</v>
      </c>
      <c r="H17" s="26">
        <f>[1]ДЕТИ!J7</f>
        <v>3600</v>
      </c>
      <c r="I17" s="21">
        <v>3000</v>
      </c>
      <c r="J17" s="27">
        <f>[1]ДЕТИ!K7</f>
        <v>3700</v>
      </c>
      <c r="K17" s="21">
        <v>3200</v>
      </c>
      <c r="L17" s="27">
        <f>[1]ДЕТИ!L7</f>
        <v>3800</v>
      </c>
      <c r="M17" s="22">
        <v>3300</v>
      </c>
    </row>
    <row r="18" spans="1:15" s="15" customFormat="1" ht="27" customHeight="1" x14ac:dyDescent="0.25">
      <c r="A18" s="31" t="s">
        <v>28</v>
      </c>
      <c r="B18" s="23">
        <f>'[1]комм. взр'!D16</f>
        <v>7000</v>
      </c>
      <c r="C18" s="21">
        <v>4900</v>
      </c>
      <c r="D18" s="28">
        <f t="shared" si="1"/>
        <v>11900</v>
      </c>
      <c r="E18" s="20">
        <f t="shared" si="0"/>
        <v>5900</v>
      </c>
      <c r="F18" s="21">
        <f t="shared" si="0"/>
        <v>3800</v>
      </c>
      <c r="G18" s="30">
        <f t="shared" si="2"/>
        <v>10800</v>
      </c>
      <c r="H18" s="26">
        <f>[1]ДЕТИ!J8</f>
        <v>3500</v>
      </c>
      <c r="I18" s="21">
        <v>3000</v>
      </c>
      <c r="J18" s="27">
        <f>[1]ДЕТИ!K8</f>
        <v>3600</v>
      </c>
      <c r="K18" s="21">
        <v>3200</v>
      </c>
      <c r="L18" s="27">
        <f>[1]ДЕТИ!L8</f>
        <v>3700</v>
      </c>
      <c r="M18" s="22">
        <v>3300</v>
      </c>
    </row>
    <row r="19" spans="1:15" s="15" customFormat="1" ht="27" customHeight="1" x14ac:dyDescent="0.25">
      <c r="A19" s="31" t="s">
        <v>29</v>
      </c>
      <c r="B19" s="23">
        <v>7400</v>
      </c>
      <c r="C19" s="21">
        <v>4900</v>
      </c>
      <c r="D19" s="28">
        <f t="shared" si="1"/>
        <v>12700</v>
      </c>
      <c r="E19" s="20">
        <f t="shared" si="0"/>
        <v>6300</v>
      </c>
      <c r="F19" s="21">
        <f t="shared" si="0"/>
        <v>3800</v>
      </c>
      <c r="G19" s="30">
        <f t="shared" si="2"/>
        <v>11600</v>
      </c>
      <c r="H19" s="26">
        <v>3700</v>
      </c>
      <c r="I19" s="21">
        <v>3000</v>
      </c>
      <c r="J19" s="27">
        <v>3800</v>
      </c>
      <c r="K19" s="21">
        <v>3200</v>
      </c>
      <c r="L19" s="27">
        <v>3900</v>
      </c>
      <c r="M19" s="22">
        <v>3300</v>
      </c>
    </row>
    <row r="20" spans="1:15" s="15" customFormat="1" ht="27" customHeight="1" x14ac:dyDescent="0.25">
      <c r="A20" s="31" t="s">
        <v>30</v>
      </c>
      <c r="B20" s="23">
        <f>'[1]комм. взр'!D17</f>
        <v>8300</v>
      </c>
      <c r="C20" s="21">
        <v>5400</v>
      </c>
      <c r="D20" s="28">
        <f t="shared" si="1"/>
        <v>14500</v>
      </c>
      <c r="E20" s="20">
        <f t="shared" si="0"/>
        <v>7200</v>
      </c>
      <c r="F20" s="21">
        <f t="shared" si="0"/>
        <v>4300</v>
      </c>
      <c r="G20" s="30">
        <f t="shared" si="2"/>
        <v>13400</v>
      </c>
      <c r="H20" s="26">
        <f>[1]ДЕТИ!J9</f>
        <v>3900</v>
      </c>
      <c r="I20" s="21">
        <v>3500</v>
      </c>
      <c r="J20" s="27">
        <f>[1]ДЕТИ!K9</f>
        <v>4100</v>
      </c>
      <c r="K20" s="21">
        <v>3600</v>
      </c>
      <c r="L20" s="27">
        <f>[1]ДЕТИ!L9</f>
        <v>4200</v>
      </c>
      <c r="M20" s="22">
        <v>3700</v>
      </c>
    </row>
    <row r="21" spans="1:15" s="15" customFormat="1" ht="27" customHeight="1" thickBot="1" x14ac:dyDescent="0.3">
      <c r="A21" s="32" t="s">
        <v>31</v>
      </c>
      <c r="B21" s="33">
        <f>'[1]комм. взр'!D18</f>
        <v>9300</v>
      </c>
      <c r="C21" s="34">
        <v>5400</v>
      </c>
      <c r="D21" s="35">
        <f t="shared" si="1"/>
        <v>16500</v>
      </c>
      <c r="E21" s="36">
        <f t="shared" si="0"/>
        <v>8200</v>
      </c>
      <c r="F21" s="34">
        <f t="shared" si="0"/>
        <v>4300</v>
      </c>
      <c r="G21" s="30">
        <f t="shared" si="2"/>
        <v>15400</v>
      </c>
      <c r="H21" s="26">
        <f>[1]ДЕТИ!J10</f>
        <v>4300</v>
      </c>
      <c r="I21" s="34">
        <v>3500</v>
      </c>
      <c r="J21" s="27">
        <f>[1]ДЕТИ!K10</f>
        <v>4500</v>
      </c>
      <c r="K21" s="34">
        <v>3600</v>
      </c>
      <c r="L21" s="27">
        <f>[1]ДЕТИ!L10</f>
        <v>4600</v>
      </c>
      <c r="M21" s="37">
        <v>3700</v>
      </c>
      <c r="N21" s="1"/>
      <c r="O21" s="38"/>
    </row>
    <row r="22" spans="1:15" ht="18.95" customHeight="1" x14ac:dyDescent="0.25">
      <c r="A22" s="39" t="s">
        <v>32</v>
      </c>
      <c r="B22" s="39" t="s">
        <v>33</v>
      </c>
      <c r="C22" s="3"/>
      <c r="D22" s="40"/>
      <c r="E22" s="41"/>
      <c r="F22" s="185" t="s">
        <v>34</v>
      </c>
      <c r="G22" s="185"/>
      <c r="H22" s="185"/>
      <c r="I22" s="185"/>
      <c r="J22" s="185"/>
      <c r="K22" s="187" t="s">
        <v>35</v>
      </c>
      <c r="L22" s="187"/>
      <c r="M22" s="187"/>
      <c r="O22" s="38"/>
    </row>
    <row r="23" spans="1:15" ht="18.95" customHeight="1" x14ac:dyDescent="0.25">
      <c r="A23" s="42" t="s">
        <v>36</v>
      </c>
      <c r="B23" s="42" t="s">
        <v>36</v>
      </c>
      <c r="C23" s="42"/>
      <c r="D23" s="40"/>
      <c r="E23" s="40"/>
      <c r="F23" s="186"/>
      <c r="G23" s="186"/>
      <c r="H23" s="186"/>
      <c r="I23" s="186"/>
      <c r="J23" s="186"/>
      <c r="K23" s="188"/>
      <c r="L23" s="188"/>
      <c r="M23" s="188"/>
      <c r="O23" s="38"/>
    </row>
    <row r="24" spans="1:15" ht="18.95" customHeight="1" x14ac:dyDescent="0.25">
      <c r="A24" s="42" t="s">
        <v>37</v>
      </c>
      <c r="B24" s="42" t="s">
        <v>37</v>
      </c>
      <c r="C24" s="42"/>
      <c r="D24" s="40"/>
      <c r="E24" s="40"/>
      <c r="F24" s="186"/>
      <c r="G24" s="186"/>
      <c r="H24" s="186"/>
      <c r="I24" s="186"/>
      <c r="J24" s="186"/>
      <c r="K24" s="188"/>
      <c r="L24" s="188"/>
      <c r="M24" s="188"/>
      <c r="O24" s="38"/>
    </row>
    <row r="25" spans="1:15" ht="18.95" customHeight="1" x14ac:dyDescent="0.25">
      <c r="A25" s="42" t="s">
        <v>38</v>
      </c>
      <c r="B25" s="42"/>
      <c r="C25" s="42"/>
      <c r="D25" s="40"/>
      <c r="E25" s="40"/>
      <c r="F25" s="186"/>
      <c r="G25" s="186"/>
      <c r="H25" s="186"/>
      <c r="I25" s="186"/>
      <c r="J25" s="186"/>
      <c r="K25" s="188"/>
      <c r="L25" s="188"/>
      <c r="M25" s="188"/>
      <c r="N25" s="3"/>
    </row>
    <row r="26" spans="1:15" ht="18.95" customHeight="1" x14ac:dyDescent="0.25">
      <c r="A26" s="42"/>
      <c r="B26" s="42"/>
      <c r="C26" s="42"/>
      <c r="D26" s="45"/>
      <c r="E26" s="45"/>
      <c r="F26" s="186"/>
      <c r="G26" s="186"/>
      <c r="H26" s="186"/>
      <c r="I26" s="186"/>
      <c r="J26" s="186"/>
      <c r="K26" s="188"/>
      <c r="L26" s="188"/>
      <c r="M26" s="188"/>
      <c r="N26" s="3"/>
    </row>
    <row r="27" spans="1:15" ht="14.25" customHeight="1" x14ac:dyDescent="0.25">
      <c r="A27" s="42"/>
      <c r="B27" s="42"/>
      <c r="C27" s="42"/>
      <c r="D27" s="45"/>
      <c r="E27" s="45"/>
      <c r="F27" s="40"/>
      <c r="G27" s="40"/>
      <c r="H27" s="40"/>
      <c r="I27" s="40"/>
      <c r="J27" s="40"/>
      <c r="K27" s="3"/>
      <c r="L27" s="3"/>
      <c r="M27" s="3"/>
      <c r="N27" s="38"/>
      <c r="O27" s="38"/>
    </row>
    <row r="28" spans="1:15" ht="14.25" customHeight="1" x14ac:dyDescent="0.25">
      <c r="A28" s="3"/>
      <c r="B28" s="3"/>
      <c r="C28" s="3"/>
      <c r="D28" s="45"/>
      <c r="E28" s="45"/>
      <c r="F28" s="40"/>
      <c r="G28" s="40"/>
      <c r="H28" s="40"/>
      <c r="I28" s="40"/>
      <c r="J28" s="40"/>
      <c r="K28" s="3"/>
      <c r="L28" s="3"/>
      <c r="M28" s="38"/>
      <c r="N28" s="3"/>
    </row>
    <row r="29" spans="1:15" ht="14.25" customHeight="1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5" ht="14.25" customHeight="1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5" ht="14.25" customHeight="1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5" ht="14.25" customHeight="1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ht="14.25" customHeight="1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2:14" ht="14.25" customHeight="1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2:14" ht="16.5" customHeight="1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2:14" ht="14.25" customHeight="1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</sheetData>
  <mergeCells count="16">
    <mergeCell ref="A2:M2"/>
    <mergeCell ref="A3:M3"/>
    <mergeCell ref="J8:K8"/>
    <mergeCell ref="L8:M8"/>
    <mergeCell ref="F22:J26"/>
    <mergeCell ref="K22:M26"/>
    <mergeCell ref="A4:M4"/>
    <mergeCell ref="A5:M5"/>
    <mergeCell ref="A6:M6"/>
    <mergeCell ref="A7:A9"/>
    <mergeCell ref="B7:D7"/>
    <mergeCell ref="E7:G7"/>
    <mergeCell ref="H7:M7"/>
    <mergeCell ref="B8:D8"/>
    <mergeCell ref="E8:G8"/>
    <mergeCell ref="H8:I8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86ABE-C56D-421C-9D29-8C247026C0D6}">
  <sheetPr>
    <tabColor rgb="FFFFFF00"/>
    <pageSetUpPr fitToPage="1"/>
  </sheetPr>
  <dimension ref="A2:Q34"/>
  <sheetViews>
    <sheetView zoomScaleNormal="100" workbookViewId="0">
      <selection activeCell="A25" sqref="A25"/>
    </sheetView>
  </sheetViews>
  <sheetFormatPr defaultRowHeight="15" x14ac:dyDescent="0.25"/>
  <cols>
    <col min="1" max="1" width="77.7109375" style="3" customWidth="1"/>
    <col min="2" max="13" width="15.7109375" style="3" customWidth="1"/>
    <col min="14" max="14" width="11" style="3" customWidth="1"/>
    <col min="15" max="16384" width="9.140625" style="3"/>
  </cols>
  <sheetData>
    <row r="2" spans="1:17" ht="17.100000000000001" customHeight="1" x14ac:dyDescent="0.25">
      <c r="A2" s="181" t="s">
        <v>3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46"/>
      <c r="O2" s="46"/>
    </row>
    <row r="3" spans="1:17" ht="17.100000000000001" customHeight="1" x14ac:dyDescent="0.25">
      <c r="A3" s="181" t="s">
        <v>40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6"/>
      <c r="O3" s="6"/>
    </row>
    <row r="4" spans="1:17" ht="17.100000000000001" customHeight="1" x14ac:dyDescent="0.25">
      <c r="A4" s="181" t="s">
        <v>5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6"/>
      <c r="O4" s="6"/>
    </row>
    <row r="5" spans="1:17" ht="17.100000000000001" customHeight="1" x14ac:dyDescent="0.25">
      <c r="A5" s="182" t="s">
        <v>6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47"/>
      <c r="O5" s="47"/>
    </row>
    <row r="6" spans="1:17" ht="15.75" thickBot="1" x14ac:dyDescent="0.3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47"/>
      <c r="O6" s="47"/>
    </row>
    <row r="7" spans="1:17" ht="15.75" thickBot="1" x14ac:dyDescent="0.3">
      <c r="A7" s="212" t="s">
        <v>7</v>
      </c>
      <c r="B7" s="215" t="s">
        <v>8</v>
      </c>
      <c r="C7" s="216"/>
      <c r="D7" s="217"/>
      <c r="E7" s="218" t="s">
        <v>9</v>
      </c>
      <c r="F7" s="219"/>
      <c r="G7" s="220"/>
      <c r="H7" s="221" t="s">
        <v>10</v>
      </c>
      <c r="I7" s="222"/>
      <c r="J7" s="222"/>
      <c r="K7" s="222"/>
      <c r="L7" s="222"/>
      <c r="M7" s="223"/>
      <c r="N7" s="48"/>
      <c r="O7" s="48"/>
    </row>
    <row r="8" spans="1:17" ht="15.75" thickBot="1" x14ac:dyDescent="0.3">
      <c r="A8" s="213"/>
      <c r="B8" s="224" t="s">
        <v>11</v>
      </c>
      <c r="C8" s="225"/>
      <c r="D8" s="226"/>
      <c r="E8" s="227" t="s">
        <v>12</v>
      </c>
      <c r="F8" s="228"/>
      <c r="G8" s="229"/>
      <c r="H8" s="218" t="s">
        <v>13</v>
      </c>
      <c r="I8" s="219"/>
      <c r="J8" s="230" t="s">
        <v>14</v>
      </c>
      <c r="K8" s="230"/>
      <c r="L8" s="230" t="s">
        <v>15</v>
      </c>
      <c r="M8" s="231"/>
      <c r="N8" s="232"/>
      <c r="O8" s="232"/>
    </row>
    <row r="9" spans="1:17" ht="29.25" thickBot="1" x14ac:dyDescent="0.3">
      <c r="A9" s="214"/>
      <c r="B9" s="49" t="s">
        <v>16</v>
      </c>
      <c r="C9" s="50" t="s">
        <v>17</v>
      </c>
      <c r="D9" s="51" t="s">
        <v>18</v>
      </c>
      <c r="E9" s="89" t="s">
        <v>16</v>
      </c>
      <c r="F9" s="50" t="s">
        <v>17</v>
      </c>
      <c r="G9" s="90" t="s">
        <v>18</v>
      </c>
      <c r="H9" s="175" t="s">
        <v>16</v>
      </c>
      <c r="I9" s="151" t="s">
        <v>17</v>
      </c>
      <c r="J9" s="151" t="s">
        <v>16</v>
      </c>
      <c r="K9" s="151" t="s">
        <v>17</v>
      </c>
      <c r="L9" s="151" t="s">
        <v>16</v>
      </c>
      <c r="M9" s="154" t="s">
        <v>17</v>
      </c>
      <c r="N9" s="4"/>
      <c r="O9" s="4"/>
      <c r="Q9" s="52"/>
    </row>
    <row r="10" spans="1:17" ht="27" customHeight="1" x14ac:dyDescent="0.25">
      <c r="A10" s="53" t="s">
        <v>41</v>
      </c>
      <c r="B10" s="54">
        <f>'[1]комм. взр'!D35</f>
        <v>4800</v>
      </c>
      <c r="C10" s="55" t="s">
        <v>20</v>
      </c>
      <c r="D10" s="56" t="s">
        <v>20</v>
      </c>
      <c r="E10" s="57">
        <f t="shared" ref="E10:E17" si="0">B10-700</f>
        <v>4100</v>
      </c>
      <c r="F10" s="55" t="s">
        <v>20</v>
      </c>
      <c r="G10" s="58" t="s">
        <v>20</v>
      </c>
      <c r="H10" s="66" t="s">
        <v>20</v>
      </c>
      <c r="I10" s="55" t="s">
        <v>20</v>
      </c>
      <c r="J10" s="55" t="s">
        <v>20</v>
      </c>
      <c r="K10" s="27" t="s">
        <v>20</v>
      </c>
      <c r="L10" s="55" t="s">
        <v>20</v>
      </c>
      <c r="M10" s="30" t="s">
        <v>20</v>
      </c>
      <c r="N10" s="60"/>
      <c r="O10" s="61"/>
      <c r="P10" s="52"/>
    </row>
    <row r="11" spans="1:17" ht="27" customHeight="1" x14ac:dyDescent="0.25">
      <c r="A11" s="62" t="s">
        <v>42</v>
      </c>
      <c r="B11" s="54">
        <f>'[1]комм. взр'!D36</f>
        <v>5200</v>
      </c>
      <c r="C11" s="59" t="s">
        <v>20</v>
      </c>
      <c r="D11" s="28" t="s">
        <v>20</v>
      </c>
      <c r="E11" s="63">
        <f t="shared" si="0"/>
        <v>4500</v>
      </c>
      <c r="F11" s="59" t="s">
        <v>20</v>
      </c>
      <c r="G11" s="64" t="s">
        <v>20</v>
      </c>
      <c r="H11" s="54" t="s">
        <v>20</v>
      </c>
      <c r="I11" s="59" t="s">
        <v>20</v>
      </c>
      <c r="J11" s="21" t="s">
        <v>20</v>
      </c>
      <c r="K11" s="21" t="s">
        <v>20</v>
      </c>
      <c r="L11" s="21" t="s">
        <v>20</v>
      </c>
      <c r="M11" s="22" t="s">
        <v>20</v>
      </c>
      <c r="N11" s="65"/>
      <c r="O11" s="61"/>
      <c r="P11" s="52"/>
    </row>
    <row r="12" spans="1:17" ht="27" customHeight="1" x14ac:dyDescent="0.25">
      <c r="A12" s="53" t="s">
        <v>43</v>
      </c>
      <c r="B12" s="66">
        <f>'[1]комм. взр'!D34</f>
        <v>4600</v>
      </c>
      <c r="C12" s="55" t="s">
        <v>20</v>
      </c>
      <c r="D12" s="56">
        <f>B12-1700+B12</f>
        <v>7500</v>
      </c>
      <c r="E12" s="63">
        <f>B12-700</f>
        <v>3900</v>
      </c>
      <c r="F12" s="59" t="s">
        <v>20</v>
      </c>
      <c r="G12" s="67">
        <f>E12-1000+E12</f>
        <v>6800</v>
      </c>
      <c r="H12" s="66">
        <f>[1]ДЕТИ!J26</f>
        <v>2600</v>
      </c>
      <c r="I12" s="55" t="s">
        <v>20</v>
      </c>
      <c r="J12" s="55">
        <f>[1]ДЕТИ!K26</f>
        <v>2700</v>
      </c>
      <c r="K12" s="27" t="s">
        <v>20</v>
      </c>
      <c r="L12" s="27">
        <f>[1]ДЕТИ!L26</f>
        <v>2800</v>
      </c>
      <c r="M12" s="30" t="s">
        <v>20</v>
      </c>
      <c r="N12" s="65"/>
      <c r="O12" s="61"/>
      <c r="P12" s="52"/>
    </row>
    <row r="13" spans="1:17" ht="27" customHeight="1" x14ac:dyDescent="0.25">
      <c r="A13" s="62" t="s">
        <v>44</v>
      </c>
      <c r="B13" s="54">
        <f>'[1]комм. взр'!D37</f>
        <v>5300</v>
      </c>
      <c r="C13" s="59">
        <v>3600</v>
      </c>
      <c r="D13" s="28">
        <f>B13-1700+B13</f>
        <v>8900</v>
      </c>
      <c r="E13" s="63">
        <f t="shared" si="0"/>
        <v>4600</v>
      </c>
      <c r="F13" s="59">
        <v>2900</v>
      </c>
      <c r="G13" s="67">
        <f>E13-1000+E13</f>
        <v>8200</v>
      </c>
      <c r="H13" s="54">
        <f>[1]ДЕТИ!J27</f>
        <v>2800</v>
      </c>
      <c r="I13" s="59">
        <v>2600</v>
      </c>
      <c r="J13" s="21">
        <f>[1]ДЕТИ!K27</f>
        <v>3000</v>
      </c>
      <c r="K13" s="27">
        <v>2700</v>
      </c>
      <c r="L13" s="21">
        <f>[1]ДЕТИ!L27</f>
        <v>3100</v>
      </c>
      <c r="M13" s="22">
        <v>2800</v>
      </c>
      <c r="N13" s="65"/>
      <c r="O13" s="61"/>
      <c r="P13" s="52"/>
    </row>
    <row r="14" spans="1:17" ht="27" customHeight="1" x14ac:dyDescent="0.25">
      <c r="A14" s="53" t="s">
        <v>31</v>
      </c>
      <c r="B14" s="54">
        <f>'[1]комм. взр'!D38</f>
        <v>8400</v>
      </c>
      <c r="C14" s="59">
        <v>4500</v>
      </c>
      <c r="D14" s="28">
        <f t="shared" ref="D14:D17" si="1">B14-1700+B14</f>
        <v>15100</v>
      </c>
      <c r="E14" s="63">
        <f t="shared" si="0"/>
        <v>7700</v>
      </c>
      <c r="F14" s="59">
        <v>4000</v>
      </c>
      <c r="G14" s="67">
        <f t="shared" ref="G14:G17" si="2">E14-1000+E14</f>
        <v>14400</v>
      </c>
      <c r="H14" s="68">
        <f>[1]ДЕТИ!J31</f>
        <v>3800</v>
      </c>
      <c r="I14" s="59">
        <v>2600</v>
      </c>
      <c r="J14" s="69">
        <f>[1]ДЕТИ!K31</f>
        <v>4000</v>
      </c>
      <c r="K14" s="27">
        <v>2700</v>
      </c>
      <c r="L14" s="69">
        <f>[1]ДЕТИ!L31</f>
        <v>4000</v>
      </c>
      <c r="M14" s="22">
        <v>2800</v>
      </c>
      <c r="N14" s="65"/>
      <c r="O14" s="61"/>
      <c r="P14" s="52"/>
    </row>
    <row r="15" spans="1:17" ht="27" customHeight="1" x14ac:dyDescent="0.25">
      <c r="A15" s="53" t="s">
        <v>30</v>
      </c>
      <c r="B15" s="54">
        <f>'[1]комм. взр'!D39</f>
        <v>6900</v>
      </c>
      <c r="C15" s="70">
        <v>5000</v>
      </c>
      <c r="D15" s="28">
        <f t="shared" si="1"/>
        <v>12100</v>
      </c>
      <c r="E15" s="71">
        <f t="shared" si="0"/>
        <v>6200</v>
      </c>
      <c r="F15" s="70">
        <v>4500</v>
      </c>
      <c r="G15" s="67">
        <f t="shared" si="2"/>
        <v>11400</v>
      </c>
      <c r="H15" s="54">
        <f>[1]ДЕТИ!J30</f>
        <v>3500</v>
      </c>
      <c r="I15" s="59">
        <v>2600</v>
      </c>
      <c r="J15" s="21">
        <f>[1]ДЕТИ!K30</f>
        <v>3600</v>
      </c>
      <c r="K15" s="27">
        <v>2700</v>
      </c>
      <c r="L15" s="72">
        <f>[1]ДЕТИ!L30</f>
        <v>3700</v>
      </c>
      <c r="M15" s="22">
        <v>2800</v>
      </c>
      <c r="N15" s="65"/>
      <c r="O15" s="61"/>
      <c r="P15" s="52"/>
    </row>
    <row r="16" spans="1:17" ht="27" customHeight="1" x14ac:dyDescent="0.25">
      <c r="A16" s="53" t="s">
        <v>45</v>
      </c>
      <c r="B16" s="54">
        <f>'[1]комм. взр'!D40</f>
        <v>5000</v>
      </c>
      <c r="C16" s="70">
        <v>3600</v>
      </c>
      <c r="D16" s="28">
        <f t="shared" si="1"/>
        <v>8300</v>
      </c>
      <c r="E16" s="71">
        <f t="shared" si="0"/>
        <v>4300</v>
      </c>
      <c r="F16" s="70">
        <v>2900</v>
      </c>
      <c r="G16" s="67">
        <f t="shared" si="2"/>
        <v>7600</v>
      </c>
      <c r="H16" s="68">
        <f>[1]ДЕТИ!J28</f>
        <v>2700</v>
      </c>
      <c r="I16" s="59">
        <v>2600</v>
      </c>
      <c r="J16" s="69">
        <f>[1]ДЕТИ!K28</f>
        <v>2800</v>
      </c>
      <c r="K16" s="27">
        <v>2700</v>
      </c>
      <c r="L16" s="73">
        <f>[1]ДЕТИ!L28</f>
        <v>2900</v>
      </c>
      <c r="M16" s="22">
        <v>2800</v>
      </c>
      <c r="N16" s="65"/>
      <c r="O16" s="61"/>
      <c r="P16" s="52"/>
    </row>
    <row r="17" spans="1:16" ht="27" customHeight="1" thickBot="1" x14ac:dyDescent="0.3">
      <c r="A17" s="74" t="s">
        <v>46</v>
      </c>
      <c r="B17" s="75">
        <f>'[1]комм. взр'!D41</f>
        <v>6400</v>
      </c>
      <c r="C17" s="76">
        <v>3600</v>
      </c>
      <c r="D17" s="35">
        <f t="shared" si="1"/>
        <v>11100</v>
      </c>
      <c r="E17" s="77">
        <f t="shared" si="0"/>
        <v>5700</v>
      </c>
      <c r="F17" s="76">
        <v>2900</v>
      </c>
      <c r="G17" s="78">
        <f t="shared" si="2"/>
        <v>10400</v>
      </c>
      <c r="H17" s="75">
        <f>[1]ДЕТИ!J29</f>
        <v>3300</v>
      </c>
      <c r="I17" s="76">
        <v>2600</v>
      </c>
      <c r="J17" s="34">
        <f>[1]ДЕТИ!K29</f>
        <v>3400</v>
      </c>
      <c r="K17" s="79">
        <v>2700</v>
      </c>
      <c r="L17" s="34">
        <f>[1]ДЕТИ!L29</f>
        <v>3500</v>
      </c>
      <c r="M17" s="37">
        <v>2800</v>
      </c>
      <c r="N17" s="61"/>
      <c r="O17" s="61"/>
      <c r="P17" s="52"/>
    </row>
    <row r="18" spans="1:16" s="80" customFormat="1" ht="18.95" customHeight="1" x14ac:dyDescent="0.25">
      <c r="A18" s="39" t="s">
        <v>32</v>
      </c>
      <c r="B18" s="39" t="s">
        <v>33</v>
      </c>
      <c r="C18"/>
      <c r="D18" s="40"/>
      <c r="E18" s="40"/>
      <c r="F18" s="188" t="s">
        <v>35</v>
      </c>
      <c r="G18" s="188"/>
      <c r="H18" s="188"/>
      <c r="K18" s="176"/>
    </row>
    <row r="19" spans="1:16" s="80" customFormat="1" ht="18.95" customHeight="1" x14ac:dyDescent="0.25">
      <c r="A19" s="42" t="s">
        <v>36</v>
      </c>
      <c r="B19" s="42" t="s">
        <v>36</v>
      </c>
      <c r="C19" s="42"/>
      <c r="D19" s="40"/>
      <c r="E19" s="40"/>
      <c r="F19" s="188"/>
      <c r="G19" s="188"/>
      <c r="H19" s="188"/>
      <c r="K19" s="176"/>
    </row>
    <row r="20" spans="1:16" s="80" customFormat="1" ht="18.95" customHeight="1" x14ac:dyDescent="0.25">
      <c r="A20" s="42" t="s">
        <v>37</v>
      </c>
      <c r="B20" s="42" t="s">
        <v>37</v>
      </c>
      <c r="C20" s="42"/>
      <c r="D20" s="40"/>
      <c r="E20" s="40"/>
      <c r="F20" s="188"/>
      <c r="G20" s="188"/>
      <c r="H20" s="188"/>
      <c r="K20" s="176"/>
    </row>
    <row r="21" spans="1:16" s="80" customFormat="1" ht="18.95" customHeight="1" x14ac:dyDescent="0.25">
      <c r="A21" s="42" t="s">
        <v>38</v>
      </c>
      <c r="B21" s="42" t="s">
        <v>47</v>
      </c>
      <c r="C21" s="42"/>
      <c r="D21" s="40"/>
      <c r="E21" s="40"/>
      <c r="F21" s="188"/>
      <c r="G21" s="188"/>
      <c r="H21" s="188"/>
      <c r="I21" s="44"/>
      <c r="J21" s="44"/>
      <c r="K21"/>
    </row>
    <row r="22" spans="1:16" s="80" customFormat="1" ht="18.95" customHeight="1" x14ac:dyDescent="0.25">
      <c r="A22" s="42" t="s">
        <v>47</v>
      </c>
      <c r="B22" s="209" t="s">
        <v>48</v>
      </c>
      <c r="C22" s="209"/>
      <c r="D22" s="209"/>
      <c r="E22" s="209"/>
      <c r="F22" s="188"/>
      <c r="G22" s="188"/>
      <c r="H22" s="188"/>
      <c r="I22" s="39"/>
      <c r="J22"/>
      <c r="K22"/>
      <c r="L22"/>
      <c r="M22"/>
      <c r="N22"/>
    </row>
    <row r="23" spans="1:16" s="80" customFormat="1" ht="28.5" customHeight="1" x14ac:dyDescent="0.25">
      <c r="A23" s="82" t="s">
        <v>83</v>
      </c>
      <c r="B23" s="209"/>
      <c r="C23" s="209"/>
      <c r="D23" s="209"/>
      <c r="E23" s="209"/>
      <c r="F23" s="45"/>
      <c r="G23" s="45"/>
      <c r="H23" s="45"/>
      <c r="I23"/>
      <c r="J23"/>
      <c r="K23"/>
      <c r="L23"/>
      <c r="M23"/>
      <c r="N23"/>
    </row>
    <row r="24" spans="1:16" s="80" customFormat="1" ht="15" customHeight="1" x14ac:dyDescent="0.25">
      <c r="A24"/>
      <c r="B24" s="84"/>
      <c r="C24" s="84"/>
      <c r="D24" s="84"/>
      <c r="E24" s="84"/>
      <c r="F24" s="83"/>
      <c r="G24" s="83"/>
      <c r="H24" s="83"/>
      <c r="I24"/>
      <c r="J24"/>
      <c r="K24"/>
      <c r="L24"/>
      <c r="M24"/>
      <c r="N24"/>
    </row>
    <row r="25" spans="1:16" s="80" customFormat="1" ht="15" customHeight="1" x14ac:dyDescent="0.25">
      <c r="A25"/>
      <c r="B25" s="84"/>
      <c r="C25" s="84"/>
      <c r="D25" s="84"/>
      <c r="E25" s="84"/>
      <c r="F25" s="83"/>
      <c r="G25" s="83"/>
      <c r="H25" s="83"/>
      <c r="I25"/>
      <c r="J25"/>
      <c r="K25"/>
      <c r="L25"/>
      <c r="M25"/>
      <c r="N25"/>
    </row>
    <row r="26" spans="1:16" s="80" customFormat="1" x14ac:dyDescent="0.25">
      <c r="A26" s="1"/>
      <c r="B26" s="3"/>
      <c r="C26" s="3"/>
      <c r="D26" s="3"/>
      <c r="E26" s="3"/>
      <c r="F26" s="3"/>
      <c r="G26" s="3"/>
      <c r="H26" s="3"/>
      <c r="I26" s="3"/>
      <c r="J26" s="3"/>
      <c r="K26"/>
      <c r="L26"/>
      <c r="M26"/>
      <c r="N26"/>
    </row>
    <row r="27" spans="1:16" s="80" customFormat="1" x14ac:dyDescent="0.25">
      <c r="A27" s="1"/>
      <c r="B27" s="3"/>
      <c r="C27" s="3"/>
      <c r="D27" s="3"/>
      <c r="E27" s="3"/>
      <c r="F27" s="3"/>
      <c r="G27" s="3"/>
      <c r="H27" s="3"/>
      <c r="I27" s="3"/>
      <c r="J27" s="3"/>
      <c r="K27"/>
      <c r="L27"/>
      <c r="M27"/>
      <c r="N27"/>
    </row>
    <row r="28" spans="1:16" s="80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/>
      <c r="L28"/>
      <c r="M28"/>
      <c r="N28"/>
    </row>
    <row r="29" spans="1:16" s="80" customFormat="1" x14ac:dyDescent="0.25">
      <c r="A29" s="1"/>
      <c r="B29" s="3"/>
      <c r="C29" s="3"/>
      <c r="D29" s="3"/>
      <c r="E29" s="3"/>
      <c r="F29" s="3"/>
      <c r="G29" s="3"/>
      <c r="H29" s="3"/>
      <c r="I29" s="3"/>
      <c r="J29" s="3"/>
      <c r="K29"/>
      <c r="L29"/>
      <c r="M29"/>
      <c r="N29"/>
    </row>
    <row r="30" spans="1:16" s="80" customFormat="1" x14ac:dyDescent="0.25">
      <c r="A30" s="1"/>
      <c r="B30" s="3"/>
      <c r="C30" s="3"/>
      <c r="D30" s="3"/>
      <c r="E30" s="3"/>
      <c r="F30" s="3"/>
      <c r="G30" s="3"/>
      <c r="H30" s="3"/>
      <c r="I30" s="3"/>
      <c r="J30" s="3"/>
      <c r="K30"/>
      <c r="L30"/>
      <c r="M30"/>
      <c r="N30"/>
    </row>
    <row r="31" spans="1:16" s="80" customFormat="1" x14ac:dyDescent="0.25">
      <c r="A31" s="1"/>
      <c r="B31" s="3"/>
      <c r="C31" s="3"/>
      <c r="D31" s="3"/>
      <c r="E31" s="3"/>
      <c r="F31" s="3"/>
      <c r="G31" s="3"/>
      <c r="H31" s="3"/>
      <c r="I31" s="3"/>
      <c r="J31" s="3"/>
      <c r="K31"/>
      <c r="L31"/>
      <c r="M31"/>
      <c r="N31"/>
    </row>
    <row r="32" spans="1:16" s="80" customFormat="1" x14ac:dyDescent="0.25">
      <c r="A32" s="1"/>
      <c r="B32" s="3"/>
      <c r="C32" s="3"/>
      <c r="D32" s="3"/>
      <c r="E32" s="3"/>
      <c r="F32" s="3"/>
      <c r="G32" s="3"/>
      <c r="H32" s="3"/>
      <c r="I32" s="3"/>
      <c r="J32" s="3"/>
      <c r="K32"/>
      <c r="L32"/>
      <c r="M32"/>
      <c r="N32"/>
    </row>
    <row r="33" spans="1:15" hidden="1" x14ac:dyDescent="0.25">
      <c r="A33" s="7"/>
      <c r="B33" s="210"/>
      <c r="C33" s="194"/>
      <c r="D33" s="211"/>
      <c r="E33" s="196" t="s">
        <v>9</v>
      </c>
      <c r="F33" s="197"/>
      <c r="G33" s="198"/>
      <c r="H33" s="196" t="s">
        <v>10</v>
      </c>
      <c r="I33" s="197"/>
      <c r="J33" s="197"/>
      <c r="K33" s="197"/>
      <c r="L33" s="197"/>
      <c r="M33" s="197"/>
      <c r="N33" s="197"/>
      <c r="O33" s="198"/>
    </row>
    <row r="34" spans="1:15" ht="15" customHeight="1" x14ac:dyDescent="0.25">
      <c r="A34" s="85"/>
      <c r="B34" s="86"/>
      <c r="C34" s="86"/>
      <c r="D34" s="86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</row>
  </sheetData>
  <mergeCells count="20">
    <mergeCell ref="J8:K8"/>
    <mergeCell ref="L8:M8"/>
    <mergeCell ref="N8:O8"/>
    <mergeCell ref="F18:H22"/>
    <mergeCell ref="B22:E23"/>
    <mergeCell ref="A2:M2"/>
    <mergeCell ref="A3:M3"/>
    <mergeCell ref="B33:D33"/>
    <mergeCell ref="E33:G33"/>
    <mergeCell ref="H33:O33"/>
    <mergeCell ref="A4:M4"/>
    <mergeCell ref="A5:M5"/>
    <mergeCell ref="A6:M6"/>
    <mergeCell ref="A7:A9"/>
    <mergeCell ref="B7:D7"/>
    <mergeCell ref="E7:G7"/>
    <mergeCell ref="H7:M7"/>
    <mergeCell ref="B8:D8"/>
    <mergeCell ref="E8:G8"/>
    <mergeCell ref="H8:I8"/>
  </mergeCells>
  <pageMargins left="0.7" right="0.7" top="0.75" bottom="0.75" header="0.3" footer="0.3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4CC13-3752-40AD-80C3-1DEF97B1D856}">
  <sheetPr>
    <tabColor rgb="FFFFFF00"/>
    <pageSetUpPr fitToPage="1"/>
  </sheetPr>
  <dimension ref="A2:P23"/>
  <sheetViews>
    <sheetView zoomScaleNormal="100" workbookViewId="0">
      <selection activeCell="B25" sqref="B25"/>
    </sheetView>
  </sheetViews>
  <sheetFormatPr defaultRowHeight="15" x14ac:dyDescent="0.25"/>
  <cols>
    <col min="1" max="1" width="77.7109375" style="3" customWidth="1"/>
    <col min="2" max="13" width="15.7109375" style="3" customWidth="1"/>
    <col min="14" max="14" width="11" style="3" customWidth="1"/>
    <col min="15" max="15" width="11.28515625" style="3" customWidth="1"/>
    <col min="16" max="16384" width="9.140625" style="3"/>
  </cols>
  <sheetData>
    <row r="2" spans="1:16" ht="17.100000000000001" customHeight="1" x14ac:dyDescent="0.25">
      <c r="A2" s="181" t="s">
        <v>3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46"/>
      <c r="O2" s="46"/>
    </row>
    <row r="3" spans="1:16" ht="17.100000000000001" customHeight="1" x14ac:dyDescent="0.25">
      <c r="A3" s="181" t="s">
        <v>49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6"/>
      <c r="O3" s="6"/>
    </row>
    <row r="4" spans="1:16" ht="17.100000000000001" customHeight="1" x14ac:dyDescent="0.25">
      <c r="A4" s="181" t="s">
        <v>5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6"/>
      <c r="O4" s="6"/>
    </row>
    <row r="5" spans="1:16" ht="17.100000000000001" customHeight="1" x14ac:dyDescent="0.25">
      <c r="A5" s="182" t="s">
        <v>6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47"/>
      <c r="O5" s="47"/>
    </row>
    <row r="6" spans="1:16" ht="15.75" thickBot="1" x14ac:dyDescent="0.3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47"/>
      <c r="O6" s="47"/>
    </row>
    <row r="7" spans="1:16" ht="15.75" thickBot="1" x14ac:dyDescent="0.3">
      <c r="A7" s="212" t="s">
        <v>7</v>
      </c>
      <c r="B7" s="215" t="s">
        <v>8</v>
      </c>
      <c r="C7" s="216"/>
      <c r="D7" s="217"/>
      <c r="E7" s="218" t="s">
        <v>9</v>
      </c>
      <c r="F7" s="219"/>
      <c r="G7" s="220"/>
      <c r="H7" s="221" t="s">
        <v>10</v>
      </c>
      <c r="I7" s="222"/>
      <c r="J7" s="222"/>
      <c r="K7" s="222"/>
      <c r="L7" s="222"/>
      <c r="M7" s="223"/>
      <c r="N7" s="81"/>
      <c r="O7" s="88"/>
    </row>
    <row r="8" spans="1:16" ht="15.75" thickBot="1" x14ac:dyDescent="0.3">
      <c r="A8" s="213"/>
      <c r="B8" s="218" t="s">
        <v>11</v>
      </c>
      <c r="C8" s="219"/>
      <c r="D8" s="220"/>
      <c r="E8" s="215" t="s">
        <v>12</v>
      </c>
      <c r="F8" s="216"/>
      <c r="G8" s="217"/>
      <c r="H8" s="208" t="s">
        <v>13</v>
      </c>
      <c r="I8" s="203"/>
      <c r="J8" s="183" t="s">
        <v>14</v>
      </c>
      <c r="K8" s="183"/>
      <c r="L8" s="183" t="s">
        <v>15</v>
      </c>
      <c r="M8" s="184"/>
      <c r="N8" s="81"/>
      <c r="O8" s="88"/>
    </row>
    <row r="9" spans="1:16" ht="29.25" thickBot="1" x14ac:dyDescent="0.3">
      <c r="A9" s="214"/>
      <c r="B9" s="49" t="s">
        <v>16</v>
      </c>
      <c r="C9" s="50" t="s">
        <v>17</v>
      </c>
      <c r="D9" s="51" t="s">
        <v>18</v>
      </c>
      <c r="E9" s="89" t="s">
        <v>16</v>
      </c>
      <c r="F9" s="50" t="s">
        <v>17</v>
      </c>
      <c r="G9" s="90" t="s">
        <v>18</v>
      </c>
      <c r="H9" s="13" t="s">
        <v>16</v>
      </c>
      <c r="I9" s="9" t="s">
        <v>17</v>
      </c>
      <c r="J9" s="9" t="s">
        <v>16</v>
      </c>
      <c r="K9" s="9" t="s">
        <v>17</v>
      </c>
      <c r="L9" s="9" t="s">
        <v>16</v>
      </c>
      <c r="M9" s="14" t="s">
        <v>17</v>
      </c>
      <c r="N9" s="81"/>
      <c r="O9" s="88"/>
    </row>
    <row r="10" spans="1:16" ht="27" customHeight="1" x14ac:dyDescent="0.25">
      <c r="A10" s="177" t="s">
        <v>41</v>
      </c>
      <c r="B10" s="66">
        <f>'[1]комм. взр'!D45</f>
        <v>4700</v>
      </c>
      <c r="C10" s="55" t="s">
        <v>20</v>
      </c>
      <c r="D10" s="56" t="s">
        <v>20</v>
      </c>
      <c r="E10" s="54">
        <f t="shared" ref="E10:E16" si="0">B10-700</f>
        <v>4000</v>
      </c>
      <c r="F10" s="59" t="s">
        <v>20</v>
      </c>
      <c r="G10" s="28" t="s">
        <v>20</v>
      </c>
      <c r="H10" s="54" t="s">
        <v>20</v>
      </c>
      <c r="I10" s="59" t="s">
        <v>20</v>
      </c>
      <c r="J10" s="21" t="s">
        <v>20</v>
      </c>
      <c r="K10" s="21" t="s">
        <v>20</v>
      </c>
      <c r="L10" s="21" t="s">
        <v>20</v>
      </c>
      <c r="M10" s="22" t="s">
        <v>20</v>
      </c>
      <c r="N10"/>
      <c r="O10" s="80"/>
      <c r="P10" s="52"/>
    </row>
    <row r="11" spans="1:16" ht="27" customHeight="1" x14ac:dyDescent="0.25">
      <c r="A11" s="177" t="s">
        <v>43</v>
      </c>
      <c r="B11" s="66">
        <f>'[1]комм. взр'!D43</f>
        <v>4600</v>
      </c>
      <c r="C11" s="55" t="s">
        <v>20</v>
      </c>
      <c r="D11" s="56">
        <f>B11-1700+B11</f>
        <v>7500</v>
      </c>
      <c r="E11" s="66">
        <f>B11-700</f>
        <v>3900</v>
      </c>
      <c r="F11" s="55" t="s">
        <v>20</v>
      </c>
      <c r="G11" s="30">
        <f>E11-1000+E11</f>
        <v>6800</v>
      </c>
      <c r="H11" s="66">
        <f>[1]ДЕТИ!J34</f>
        <v>2500</v>
      </c>
      <c r="I11" s="55">
        <v>2500</v>
      </c>
      <c r="J11" s="27">
        <f>[1]ДЕТИ!K34</f>
        <v>2600</v>
      </c>
      <c r="K11" s="27">
        <v>2600</v>
      </c>
      <c r="L11" s="27">
        <f>[1]ДЕТИ!L34</f>
        <v>2800</v>
      </c>
      <c r="M11" s="30">
        <v>2800</v>
      </c>
      <c r="N11"/>
      <c r="O11" s="80"/>
      <c r="P11" s="52"/>
    </row>
    <row r="12" spans="1:16" ht="27" customHeight="1" x14ac:dyDescent="0.25">
      <c r="A12" s="108" t="s">
        <v>44</v>
      </c>
      <c r="B12" s="54">
        <f>'[1]комм. взр'!D47</f>
        <v>5100</v>
      </c>
      <c r="C12" s="59" t="s">
        <v>20</v>
      </c>
      <c r="D12" s="28">
        <f t="shared" ref="D12:D16" si="1">B12-1700+B12</f>
        <v>8500</v>
      </c>
      <c r="E12" s="54">
        <f t="shared" si="0"/>
        <v>4400</v>
      </c>
      <c r="F12" s="59" t="s">
        <v>20</v>
      </c>
      <c r="G12" s="30">
        <f>E12-1000+E12</f>
        <v>7800</v>
      </c>
      <c r="H12" s="54">
        <f>[1]ДЕТИ!J36</f>
        <v>2700</v>
      </c>
      <c r="I12" s="59" t="s">
        <v>20</v>
      </c>
      <c r="J12" s="21">
        <f>[1]ДЕТИ!K36</f>
        <v>2800</v>
      </c>
      <c r="K12" s="21" t="s">
        <v>20</v>
      </c>
      <c r="L12" s="21">
        <f>[1]ДЕТИ!L36</f>
        <v>3000</v>
      </c>
      <c r="M12" s="22" t="s">
        <v>20</v>
      </c>
      <c r="N12"/>
      <c r="O12" s="80"/>
      <c r="P12" s="52"/>
    </row>
    <row r="13" spans="1:16" ht="27" customHeight="1" x14ac:dyDescent="0.25">
      <c r="A13" s="178" t="s">
        <v>50</v>
      </c>
      <c r="B13" s="54">
        <f>'[1]комм. взр'!D48</f>
        <v>5200</v>
      </c>
      <c r="C13" s="59">
        <v>3700</v>
      </c>
      <c r="D13" s="28">
        <f t="shared" si="1"/>
        <v>8700</v>
      </c>
      <c r="E13" s="54">
        <f t="shared" si="0"/>
        <v>4500</v>
      </c>
      <c r="F13" s="59">
        <v>3000</v>
      </c>
      <c r="G13" s="30">
        <f t="shared" ref="G13:G16" si="2">E13-1000+E13</f>
        <v>8000</v>
      </c>
      <c r="H13" s="54">
        <f>[1]ДЕТИ!J37</f>
        <v>2700</v>
      </c>
      <c r="I13" s="59">
        <v>2500</v>
      </c>
      <c r="J13" s="21">
        <f>[1]ДЕТИ!K37</f>
        <v>2900</v>
      </c>
      <c r="K13" s="21">
        <v>2600</v>
      </c>
      <c r="L13" s="21">
        <f>[1]ДЕТИ!L37</f>
        <v>3000</v>
      </c>
      <c r="M13" s="22">
        <v>2800</v>
      </c>
      <c r="N13"/>
      <c r="O13" s="80"/>
      <c r="P13" s="52"/>
    </row>
    <row r="14" spans="1:16" ht="27" customHeight="1" x14ac:dyDescent="0.25">
      <c r="A14" s="108" t="s">
        <v>51</v>
      </c>
      <c r="B14" s="54">
        <f>'[1]комм. взр'!D49</f>
        <v>5300</v>
      </c>
      <c r="C14" s="59">
        <v>3700</v>
      </c>
      <c r="D14" s="28">
        <f t="shared" si="1"/>
        <v>8900</v>
      </c>
      <c r="E14" s="54">
        <f t="shared" si="0"/>
        <v>4600</v>
      </c>
      <c r="F14" s="59">
        <v>3000</v>
      </c>
      <c r="G14" s="30">
        <f t="shared" si="2"/>
        <v>8200</v>
      </c>
      <c r="H14" s="54">
        <f>[1]ДЕТИ!J38</f>
        <v>2800</v>
      </c>
      <c r="I14" s="59">
        <v>2500</v>
      </c>
      <c r="J14" s="21">
        <f>[1]ДЕТИ!K38</f>
        <v>2900</v>
      </c>
      <c r="K14" s="21">
        <v>2600</v>
      </c>
      <c r="L14" s="21">
        <f>[1]ДЕТИ!L38</f>
        <v>3100</v>
      </c>
      <c r="M14" s="22">
        <v>2800</v>
      </c>
      <c r="N14"/>
      <c r="O14" s="80"/>
      <c r="P14" s="52"/>
    </row>
    <row r="15" spans="1:16" ht="27" customHeight="1" x14ac:dyDescent="0.25">
      <c r="A15" s="177" t="s">
        <v>46</v>
      </c>
      <c r="B15" s="54">
        <f>'[1]комм. взр'!D50</f>
        <v>5600</v>
      </c>
      <c r="C15" s="59">
        <v>3700</v>
      </c>
      <c r="D15" s="28">
        <f t="shared" si="1"/>
        <v>9500</v>
      </c>
      <c r="E15" s="54">
        <f t="shared" si="0"/>
        <v>4900</v>
      </c>
      <c r="F15" s="59">
        <v>3000</v>
      </c>
      <c r="G15" s="30">
        <f t="shared" si="2"/>
        <v>8800</v>
      </c>
      <c r="H15" s="54">
        <f>[1]ДЕТИ!J39</f>
        <v>2800</v>
      </c>
      <c r="I15" s="59">
        <v>2500</v>
      </c>
      <c r="J15" s="21">
        <f>[1]ДЕТИ!K39</f>
        <v>3000</v>
      </c>
      <c r="K15" s="21">
        <v>2600</v>
      </c>
      <c r="L15" s="21">
        <f>[1]ДЕТИ!L39</f>
        <v>3100</v>
      </c>
      <c r="M15" s="22">
        <v>2800</v>
      </c>
      <c r="P15" s="52"/>
    </row>
    <row r="16" spans="1:16" ht="27" customHeight="1" thickBot="1" x14ac:dyDescent="0.3">
      <c r="A16" s="179" t="s">
        <v>30</v>
      </c>
      <c r="B16" s="75">
        <f>'[1]комм. взр'!D51</f>
        <v>7400</v>
      </c>
      <c r="C16" s="76">
        <v>3700</v>
      </c>
      <c r="D16" s="35">
        <f t="shared" si="1"/>
        <v>13100</v>
      </c>
      <c r="E16" s="75">
        <f t="shared" si="0"/>
        <v>6700</v>
      </c>
      <c r="F16" s="76">
        <v>3000</v>
      </c>
      <c r="G16" s="91">
        <f t="shared" si="2"/>
        <v>12400</v>
      </c>
      <c r="H16" s="75">
        <f>[1]ДЕТИ!J40</f>
        <v>3000</v>
      </c>
      <c r="I16" s="76">
        <v>2500</v>
      </c>
      <c r="J16" s="34">
        <f>[1]ДЕТИ!K40</f>
        <v>3100</v>
      </c>
      <c r="K16" s="34">
        <v>2600</v>
      </c>
      <c r="L16" s="34">
        <f>[1]ДЕТИ!L40</f>
        <v>3200</v>
      </c>
      <c r="M16" s="37">
        <v>2800</v>
      </c>
      <c r="N16"/>
      <c r="O16" s="80"/>
      <c r="P16" s="52"/>
    </row>
    <row r="17" spans="1:14" s="80" customFormat="1" ht="18.95" customHeight="1" x14ac:dyDescent="0.25">
      <c r="A17" s="39" t="s">
        <v>32</v>
      </c>
      <c r="B17" s="39" t="s">
        <v>33</v>
      </c>
      <c r="C17"/>
      <c r="D17" s="40"/>
      <c r="E17" s="40"/>
      <c r="F17" s="186" t="s">
        <v>52</v>
      </c>
      <c r="G17" s="186"/>
      <c r="H17" s="186"/>
      <c r="I17" s="186"/>
      <c r="J17" s="186"/>
      <c r="K17" s="188" t="s">
        <v>35</v>
      </c>
      <c r="L17" s="188"/>
      <c r="M17" s="188"/>
      <c r="N17"/>
    </row>
    <row r="18" spans="1:14" s="80" customFormat="1" ht="18.95" customHeight="1" x14ac:dyDescent="0.25">
      <c r="A18" s="42" t="s">
        <v>36</v>
      </c>
      <c r="B18" s="42" t="s">
        <v>36</v>
      </c>
      <c r="C18" s="42"/>
      <c r="D18" s="40"/>
      <c r="E18" s="40"/>
      <c r="F18" s="186"/>
      <c r="G18" s="186"/>
      <c r="H18" s="186"/>
      <c r="I18" s="186"/>
      <c r="J18" s="186"/>
      <c r="K18" s="188"/>
      <c r="L18" s="188"/>
      <c r="M18" s="188"/>
      <c r="N18"/>
    </row>
    <row r="19" spans="1:14" s="80" customFormat="1" ht="18.95" customHeight="1" x14ac:dyDescent="0.25">
      <c r="A19" s="42" t="s">
        <v>37</v>
      </c>
      <c r="B19" s="42" t="s">
        <v>37</v>
      </c>
      <c r="C19" s="42"/>
      <c r="D19" s="40"/>
      <c r="E19" s="40"/>
      <c r="F19" s="186"/>
      <c r="G19" s="186"/>
      <c r="H19" s="186"/>
      <c r="I19" s="186"/>
      <c r="J19" s="186"/>
      <c r="K19" s="188"/>
      <c r="L19" s="188"/>
      <c r="M19" s="188"/>
      <c r="N19"/>
    </row>
    <row r="20" spans="1:14" s="80" customFormat="1" ht="18.95" customHeight="1" x14ac:dyDescent="0.25">
      <c r="A20" s="42" t="s">
        <v>38</v>
      </c>
      <c r="B20" s="42" t="s">
        <v>47</v>
      </c>
      <c r="C20" s="42"/>
      <c r="D20" s="40"/>
      <c r="E20" s="40"/>
      <c r="F20" s="186"/>
      <c r="G20" s="186"/>
      <c r="H20" s="186"/>
      <c r="I20" s="186"/>
      <c r="J20" s="186"/>
      <c r="K20" s="188"/>
      <c r="L20" s="188"/>
      <c r="M20" s="188"/>
      <c r="N20"/>
    </row>
    <row r="21" spans="1:14" s="80" customFormat="1" ht="18.95" customHeight="1" x14ac:dyDescent="0.25">
      <c r="A21" s="42" t="s">
        <v>47</v>
      </c>
      <c r="B21" s="42"/>
      <c r="C21" s="42"/>
      <c r="D21" s="45"/>
      <c r="E21" s="45"/>
      <c r="F21" s="186"/>
      <c r="G21" s="186"/>
      <c r="H21" s="186"/>
      <c r="I21" s="186"/>
      <c r="J21" s="186"/>
      <c r="K21" s="188"/>
      <c r="L21" s="188"/>
      <c r="M21" s="188"/>
      <c r="N21"/>
    </row>
    <row r="22" spans="1:14" s="80" customFormat="1" ht="18.75" customHeight="1" x14ac:dyDescent="0.25">
      <c r="A22"/>
      <c r="B22"/>
      <c r="C22"/>
      <c r="D22" s="83"/>
      <c r="E22" s="83"/>
      <c r="F22" s="83"/>
      <c r="G22" s="83"/>
      <c r="H22" s="83"/>
      <c r="I22"/>
      <c r="J22"/>
      <c r="K22"/>
      <c r="L22"/>
      <c r="M22"/>
      <c r="N22"/>
    </row>
    <row r="23" spans="1:14" s="80" customFormat="1" ht="12.75" customHeight="1" x14ac:dyDescent="0.25">
      <c r="A23" s="1"/>
      <c r="B23" s="3"/>
      <c r="C23" s="3"/>
      <c r="D23" s="3"/>
      <c r="E23" s="3"/>
      <c r="F23" s="3"/>
      <c r="G23" s="3"/>
      <c r="H23" s="3"/>
      <c r="I23" s="3"/>
      <c r="J23" s="3"/>
      <c r="K23"/>
      <c r="L23"/>
      <c r="M23"/>
      <c r="N23"/>
    </row>
  </sheetData>
  <mergeCells count="16">
    <mergeCell ref="A2:M2"/>
    <mergeCell ref="A3:M3"/>
    <mergeCell ref="J8:K8"/>
    <mergeCell ref="L8:M8"/>
    <mergeCell ref="F17:J21"/>
    <mergeCell ref="K17:M21"/>
    <mergeCell ref="A4:M4"/>
    <mergeCell ref="A5:M5"/>
    <mergeCell ref="A6:M6"/>
    <mergeCell ref="A7:A9"/>
    <mergeCell ref="B7:D7"/>
    <mergeCell ref="E7:G7"/>
    <mergeCell ref="H7:M7"/>
    <mergeCell ref="B8:D8"/>
    <mergeCell ref="E8:G8"/>
    <mergeCell ref="H8:I8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DFCAB-E0A9-4E20-A8A5-47E57E8B66F8}">
  <sheetPr>
    <tabColor rgb="FFFFFF00"/>
    <pageSetUpPr fitToPage="1"/>
  </sheetPr>
  <dimension ref="A2:Q29"/>
  <sheetViews>
    <sheetView zoomScaleNormal="100" workbookViewId="0">
      <selection activeCell="A26" sqref="A26"/>
    </sheetView>
  </sheetViews>
  <sheetFormatPr defaultRowHeight="15" x14ac:dyDescent="0.25"/>
  <cols>
    <col min="1" max="1" width="77.7109375" style="3" customWidth="1"/>
    <col min="2" max="13" width="15.7109375" style="3" customWidth="1"/>
    <col min="14" max="14" width="10.7109375" style="3" customWidth="1"/>
    <col min="15" max="15" width="10" style="3" customWidth="1"/>
    <col min="16" max="16384" width="9.140625" style="3"/>
  </cols>
  <sheetData>
    <row r="2" spans="1:17" ht="17.100000000000001" customHeight="1" x14ac:dyDescent="0.25">
      <c r="A2" s="181" t="s">
        <v>3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46"/>
      <c r="O2" s="46"/>
    </row>
    <row r="3" spans="1:17" ht="17.100000000000001" customHeight="1" x14ac:dyDescent="0.25">
      <c r="A3" s="181" t="s">
        <v>53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6"/>
      <c r="O3" s="6"/>
    </row>
    <row r="4" spans="1:17" ht="17.100000000000001" customHeight="1" x14ac:dyDescent="0.25">
      <c r="A4" s="181" t="s">
        <v>5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6"/>
      <c r="O4" s="6"/>
    </row>
    <row r="5" spans="1:17" ht="17.100000000000001" customHeight="1" x14ac:dyDescent="0.25">
      <c r="A5" s="182" t="s">
        <v>6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47"/>
      <c r="O5" s="47"/>
    </row>
    <row r="6" spans="1:17" ht="15.75" thickBot="1" x14ac:dyDescent="0.3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47"/>
      <c r="O6" s="47"/>
    </row>
    <row r="7" spans="1:17" ht="18" customHeight="1" thickBot="1" x14ac:dyDescent="0.3">
      <c r="A7" s="190" t="s">
        <v>7</v>
      </c>
      <c r="B7" s="215" t="s">
        <v>8</v>
      </c>
      <c r="C7" s="216"/>
      <c r="D7" s="217"/>
      <c r="E7" s="218" t="s">
        <v>9</v>
      </c>
      <c r="F7" s="219"/>
      <c r="G7" s="220"/>
      <c r="H7" s="218" t="s">
        <v>10</v>
      </c>
      <c r="I7" s="219"/>
      <c r="J7" s="219"/>
      <c r="K7" s="219"/>
      <c r="L7" s="219"/>
      <c r="M7" s="220"/>
      <c r="N7" s="48"/>
      <c r="O7" s="48"/>
    </row>
    <row r="8" spans="1:17" ht="15.75" thickBot="1" x14ac:dyDescent="0.3">
      <c r="A8" s="191"/>
      <c r="B8" s="218" t="s">
        <v>11</v>
      </c>
      <c r="C8" s="219"/>
      <c r="D8" s="220"/>
      <c r="E8" s="215" t="s">
        <v>12</v>
      </c>
      <c r="F8" s="216"/>
      <c r="G8" s="233"/>
      <c r="H8" s="218" t="s">
        <v>13</v>
      </c>
      <c r="I8" s="219"/>
      <c r="J8" s="230" t="s">
        <v>14</v>
      </c>
      <c r="K8" s="230"/>
      <c r="L8" s="230" t="s">
        <v>15</v>
      </c>
      <c r="M8" s="231"/>
      <c r="N8" s="232"/>
      <c r="O8" s="232"/>
    </row>
    <row r="9" spans="1:17" ht="29.25" thickBot="1" x14ac:dyDescent="0.3">
      <c r="A9" s="192"/>
      <c r="B9" s="49" t="s">
        <v>16</v>
      </c>
      <c r="C9" s="50" t="s">
        <v>17</v>
      </c>
      <c r="D9" s="51" t="s">
        <v>18</v>
      </c>
      <c r="E9" s="89" t="s">
        <v>16</v>
      </c>
      <c r="F9" s="50" t="s">
        <v>17</v>
      </c>
      <c r="G9" s="90" t="s">
        <v>18</v>
      </c>
      <c r="H9" s="92" t="s">
        <v>16</v>
      </c>
      <c r="I9" s="50" t="s">
        <v>17</v>
      </c>
      <c r="J9" s="50" t="s">
        <v>16</v>
      </c>
      <c r="K9" s="50" t="s">
        <v>17</v>
      </c>
      <c r="L9" s="50" t="s">
        <v>16</v>
      </c>
      <c r="M9" s="51" t="s">
        <v>17</v>
      </c>
      <c r="N9" s="4"/>
      <c r="O9" s="4"/>
      <c r="P9" s="52"/>
    </row>
    <row r="10" spans="1:17" ht="27" customHeight="1" x14ac:dyDescent="0.25">
      <c r="A10" s="93" t="s">
        <v>54</v>
      </c>
      <c r="B10" s="94">
        <f>'[1]комм. взр'!D22</f>
        <v>3300</v>
      </c>
      <c r="C10" s="95" t="s">
        <v>20</v>
      </c>
      <c r="D10" s="96" t="s">
        <v>20</v>
      </c>
      <c r="E10" s="97">
        <f t="shared" ref="E10:F16" si="0">B10-700</f>
        <v>2600</v>
      </c>
      <c r="F10" s="98" t="s">
        <v>20</v>
      </c>
      <c r="G10" s="99"/>
      <c r="H10" s="97" t="s">
        <v>20</v>
      </c>
      <c r="I10" s="98" t="s">
        <v>20</v>
      </c>
      <c r="J10" s="98" t="s">
        <v>20</v>
      </c>
      <c r="K10" s="95" t="s">
        <v>20</v>
      </c>
      <c r="L10" s="95" t="s">
        <v>20</v>
      </c>
      <c r="M10" s="96" t="s">
        <v>20</v>
      </c>
      <c r="N10" s="100"/>
    </row>
    <row r="11" spans="1:17" ht="27" customHeight="1" x14ac:dyDescent="0.25">
      <c r="A11" s="93" t="s">
        <v>55</v>
      </c>
      <c r="B11" s="101">
        <f>'[1]комм. взр'!D23</f>
        <v>4800</v>
      </c>
      <c r="C11" s="102" t="s">
        <v>20</v>
      </c>
      <c r="D11" s="103" t="s">
        <v>20</v>
      </c>
      <c r="E11" s="104">
        <f t="shared" si="0"/>
        <v>4100</v>
      </c>
      <c r="F11" s="105" t="s">
        <v>20</v>
      </c>
      <c r="G11" s="106" t="s">
        <v>20</v>
      </c>
      <c r="H11" s="104" t="s">
        <v>20</v>
      </c>
      <c r="I11" s="105" t="s">
        <v>20</v>
      </c>
      <c r="J11" s="105" t="s">
        <v>20</v>
      </c>
      <c r="K11" s="102" t="s">
        <v>20</v>
      </c>
      <c r="L11" s="102" t="s">
        <v>20</v>
      </c>
      <c r="M11" s="103" t="s">
        <v>20</v>
      </c>
      <c r="N11" s="100"/>
    </row>
    <row r="12" spans="1:17" ht="27" customHeight="1" x14ac:dyDescent="0.25">
      <c r="A12" s="93" t="s">
        <v>56</v>
      </c>
      <c r="B12" s="101">
        <f>'[1]комм. взр'!D21</f>
        <v>3300</v>
      </c>
      <c r="C12" s="95" t="s">
        <v>20</v>
      </c>
      <c r="D12" s="28">
        <f>B12-1700+B12</f>
        <v>4900</v>
      </c>
      <c r="E12" s="104">
        <f>B12-700</f>
        <v>2600</v>
      </c>
      <c r="F12" s="98" t="s">
        <v>20</v>
      </c>
      <c r="G12" s="99">
        <f t="shared" ref="G12:G16" si="1">E12*2-700</f>
        <v>4500</v>
      </c>
      <c r="H12" s="104">
        <f>[1]ДЕТИ!J14</f>
        <v>2100</v>
      </c>
      <c r="I12" s="105" t="s">
        <v>20</v>
      </c>
      <c r="J12" s="105">
        <f>[1]ДЕТИ!K14</f>
        <v>2200</v>
      </c>
      <c r="K12" s="102" t="s">
        <v>20</v>
      </c>
      <c r="L12" s="102">
        <f>[1]ДЕТИ!L14</f>
        <v>2300</v>
      </c>
      <c r="M12" s="103" t="s">
        <v>20</v>
      </c>
      <c r="N12" s="100"/>
    </row>
    <row r="13" spans="1:17" ht="27" customHeight="1" x14ac:dyDescent="0.25">
      <c r="A13" s="93" t="s">
        <v>43</v>
      </c>
      <c r="B13" s="94">
        <f>'[1]комм. взр'!D20</f>
        <v>4600</v>
      </c>
      <c r="C13" s="95" t="s">
        <v>20</v>
      </c>
      <c r="D13" s="56">
        <f>B13-1700+B13</f>
        <v>7500</v>
      </c>
      <c r="E13" s="97">
        <f>B13-700</f>
        <v>3900</v>
      </c>
      <c r="F13" s="98" t="s">
        <v>20</v>
      </c>
      <c r="G13" s="99">
        <f t="shared" si="1"/>
        <v>7100</v>
      </c>
      <c r="H13" s="97">
        <f>[1]ДЕТИ!J13</f>
        <v>2600</v>
      </c>
      <c r="I13" s="98">
        <v>2600</v>
      </c>
      <c r="J13" s="98">
        <f>[1]ДЕТИ!K13</f>
        <v>2700</v>
      </c>
      <c r="K13" s="95">
        <v>2700</v>
      </c>
      <c r="L13" s="107">
        <f>[1]ДЕТИ!L13</f>
        <v>2800</v>
      </c>
      <c r="M13" s="96">
        <v>2800</v>
      </c>
      <c r="N13" s="100"/>
    </row>
    <row r="14" spans="1:17" s="110" customFormat="1" ht="27" customHeight="1" x14ac:dyDescent="0.25">
      <c r="A14" s="108" t="s">
        <v>44</v>
      </c>
      <c r="B14" s="101">
        <f>'[1]комм. взр'!D24</f>
        <v>5100</v>
      </c>
      <c r="C14" s="95" t="s">
        <v>20</v>
      </c>
      <c r="D14" s="28">
        <f t="shared" ref="D14:D16" si="2">B14-1700+B14</f>
        <v>8500</v>
      </c>
      <c r="E14" s="104">
        <f t="shared" si="0"/>
        <v>4400</v>
      </c>
      <c r="F14" s="98" t="s">
        <v>20</v>
      </c>
      <c r="G14" s="99">
        <f t="shared" si="1"/>
        <v>8100</v>
      </c>
      <c r="H14" s="104">
        <f>[1]ДЕТИ!J15</f>
        <v>2800</v>
      </c>
      <c r="I14" s="105">
        <v>2600</v>
      </c>
      <c r="J14" s="105">
        <f>[1]ДЕТИ!K15</f>
        <v>2900</v>
      </c>
      <c r="K14" s="102" t="s">
        <v>20</v>
      </c>
      <c r="L14" s="102">
        <f>[1]ДЕТИ!K15</f>
        <v>2900</v>
      </c>
      <c r="M14" s="103" t="s">
        <v>20</v>
      </c>
      <c r="N14" s="109"/>
      <c r="O14" s="3"/>
      <c r="P14" s="3"/>
      <c r="Q14" s="3"/>
    </row>
    <row r="15" spans="1:17" ht="27" customHeight="1" x14ac:dyDescent="0.25">
      <c r="A15" s="111" t="s">
        <v>57</v>
      </c>
      <c r="B15" s="101">
        <f>'[1]комм. взр'!D25</f>
        <v>5600</v>
      </c>
      <c r="C15" s="59">
        <v>3400</v>
      </c>
      <c r="D15" s="28">
        <f t="shared" si="2"/>
        <v>9500</v>
      </c>
      <c r="E15" s="104">
        <f t="shared" si="0"/>
        <v>4900</v>
      </c>
      <c r="F15" s="98">
        <f t="shared" si="0"/>
        <v>2700</v>
      </c>
      <c r="G15" s="106">
        <f t="shared" si="1"/>
        <v>9100</v>
      </c>
      <c r="H15" s="104">
        <f>[1]ДЕТИ!J16</f>
        <v>2900</v>
      </c>
      <c r="I15" s="105">
        <v>2600</v>
      </c>
      <c r="J15" s="105">
        <f>[1]ДЕТИ!K16</f>
        <v>3100</v>
      </c>
      <c r="K15" s="102">
        <v>2700</v>
      </c>
      <c r="L15" s="102">
        <f>[1]ДЕТИ!K16</f>
        <v>3100</v>
      </c>
      <c r="M15" s="103">
        <v>2800</v>
      </c>
      <c r="N15" s="109"/>
      <c r="O15" s="110"/>
    </row>
    <row r="16" spans="1:17" s="80" customFormat="1" ht="27" customHeight="1" thickBot="1" x14ac:dyDescent="0.3">
      <c r="A16" s="112" t="s">
        <v>30</v>
      </c>
      <c r="B16" s="113">
        <f>'[1]комм. взр'!D26</f>
        <v>5600</v>
      </c>
      <c r="C16" s="76">
        <v>3400</v>
      </c>
      <c r="D16" s="35">
        <f t="shared" si="2"/>
        <v>9500</v>
      </c>
      <c r="E16" s="114">
        <f t="shared" si="0"/>
        <v>4900</v>
      </c>
      <c r="F16" s="115">
        <f t="shared" si="0"/>
        <v>2700</v>
      </c>
      <c r="G16" s="116">
        <f t="shared" si="1"/>
        <v>9100</v>
      </c>
      <c r="H16" s="114">
        <f>[1]ДЕТИ!J17</f>
        <v>2900</v>
      </c>
      <c r="I16" s="117">
        <v>2600</v>
      </c>
      <c r="J16" s="117">
        <f>[1]ДЕТИ!K17</f>
        <v>3100</v>
      </c>
      <c r="K16" s="118">
        <v>2700</v>
      </c>
      <c r="L16" s="118">
        <f>[1]ДЕТИ!K17</f>
        <v>3100</v>
      </c>
      <c r="M16" s="119">
        <v>2800</v>
      </c>
      <c r="N16" s="109"/>
      <c r="O16" s="3"/>
      <c r="P16" s="3"/>
      <c r="Q16" s="3"/>
    </row>
    <row r="17" spans="1:14" s="80" customFormat="1" ht="18.95" customHeight="1" x14ac:dyDescent="0.25">
      <c r="A17" s="39" t="s">
        <v>32</v>
      </c>
      <c r="B17" s="39" t="s">
        <v>33</v>
      </c>
      <c r="C17"/>
      <c r="D17" s="40"/>
      <c r="E17" s="40"/>
      <c r="F17" s="44"/>
      <c r="G17" s="188" t="s">
        <v>35</v>
      </c>
      <c r="H17" s="188"/>
      <c r="I17" s="188"/>
      <c r="L17" s="176"/>
    </row>
    <row r="18" spans="1:14" s="80" customFormat="1" ht="18.95" customHeight="1" x14ac:dyDescent="0.25">
      <c r="A18" s="42" t="s">
        <v>36</v>
      </c>
      <c r="B18" s="42" t="s">
        <v>36</v>
      </c>
      <c r="C18" s="42"/>
      <c r="D18" s="40"/>
      <c r="E18" s="40"/>
      <c r="F18" s="44"/>
      <c r="G18" s="188"/>
      <c r="H18" s="188"/>
      <c r="I18" s="188"/>
      <c r="L18" s="176"/>
    </row>
    <row r="19" spans="1:14" s="80" customFormat="1" ht="18.95" customHeight="1" x14ac:dyDescent="0.25">
      <c r="A19" s="42" t="s">
        <v>37</v>
      </c>
      <c r="B19" s="42" t="s">
        <v>37</v>
      </c>
      <c r="C19" s="42"/>
      <c r="D19" s="40"/>
      <c r="E19" s="40"/>
      <c r="F19" s="44"/>
      <c r="G19" s="188"/>
      <c r="H19" s="188"/>
      <c r="I19" s="188"/>
      <c r="L19" s="176"/>
    </row>
    <row r="20" spans="1:14" s="80" customFormat="1" ht="18.95" customHeight="1" x14ac:dyDescent="0.25">
      <c r="A20" s="42" t="s">
        <v>38</v>
      </c>
      <c r="B20" s="42" t="s">
        <v>47</v>
      </c>
      <c r="C20" s="42"/>
      <c r="D20" s="40"/>
      <c r="E20" s="40"/>
      <c r="F20" s="43"/>
      <c r="G20" s="188"/>
      <c r="H20" s="188"/>
      <c r="I20" s="188"/>
      <c r="J20" s="44"/>
      <c r="K20" s="44"/>
      <c r="L20"/>
    </row>
    <row r="21" spans="1:14" s="80" customFormat="1" ht="18.95" customHeight="1" x14ac:dyDescent="0.25">
      <c r="A21" s="42" t="s">
        <v>47</v>
      </c>
      <c r="B21" s="42"/>
      <c r="C21" s="42"/>
      <c r="D21" s="45"/>
      <c r="E21" s="45"/>
      <c r="F21" s="45"/>
      <c r="G21" s="45"/>
      <c r="H21" s="45"/>
      <c r="I21" s="39"/>
      <c r="J21"/>
      <c r="K21"/>
      <c r="L21"/>
      <c r="M21"/>
      <c r="N21"/>
    </row>
    <row r="22" spans="1:14" s="80" customFormat="1" ht="14.25" customHeight="1" x14ac:dyDescent="0.25">
      <c r="A22"/>
      <c r="B22"/>
      <c r="C22"/>
      <c r="D22" s="45"/>
      <c r="E22" s="45"/>
      <c r="F22" s="45"/>
      <c r="G22" s="45"/>
      <c r="H22" s="45"/>
      <c r="I22"/>
      <c r="J22"/>
      <c r="K22"/>
      <c r="L22"/>
      <c r="M22"/>
      <c r="N22"/>
    </row>
    <row r="23" spans="1:14" s="80" customFormat="1" ht="14.25" customHeight="1" x14ac:dyDescent="0.25">
      <c r="A23" s="1"/>
      <c r="B23" s="3"/>
      <c r="C23" s="3"/>
      <c r="D23" s="3"/>
      <c r="E23" s="3"/>
      <c r="F23" s="3"/>
      <c r="G23" s="3"/>
      <c r="H23" s="3"/>
      <c r="I23" s="3"/>
      <c r="J23" s="3"/>
      <c r="K23"/>
      <c r="L23"/>
      <c r="M23"/>
      <c r="N23"/>
    </row>
    <row r="24" spans="1:14" s="80" customFormat="1" ht="14.25" customHeight="1" x14ac:dyDescent="0.25">
      <c r="A24" s="1"/>
      <c r="B24" s="3"/>
      <c r="C24" s="3"/>
      <c r="D24" s="3"/>
      <c r="E24" s="3"/>
      <c r="F24" s="3"/>
      <c r="G24" s="3"/>
      <c r="H24" s="3"/>
      <c r="I24" s="3"/>
      <c r="J24" s="3"/>
      <c r="K24"/>
      <c r="L24"/>
      <c r="M24"/>
      <c r="N24"/>
    </row>
    <row r="25" spans="1:14" s="80" customFormat="1" ht="14.25" customHeight="1" x14ac:dyDescent="0.25">
      <c r="A25" s="1"/>
      <c r="B25" s="3"/>
      <c r="C25" s="3"/>
      <c r="D25" s="3"/>
      <c r="E25" s="3"/>
      <c r="F25" s="3"/>
      <c r="G25" s="3"/>
      <c r="H25" s="3"/>
      <c r="I25" s="3"/>
      <c r="J25" s="3"/>
      <c r="K25"/>
      <c r="L25"/>
      <c r="M25"/>
      <c r="N25"/>
    </row>
    <row r="26" spans="1:14" s="80" customFormat="1" ht="16.5" customHeight="1" x14ac:dyDescent="0.25">
      <c r="A26" s="1"/>
      <c r="B26" s="3"/>
      <c r="C26" s="3"/>
      <c r="D26" s="3"/>
      <c r="E26" s="3"/>
      <c r="F26" s="3"/>
      <c r="G26" s="3"/>
      <c r="H26" s="3"/>
      <c r="I26" s="3"/>
      <c r="J26" s="3"/>
      <c r="K26"/>
      <c r="L26"/>
      <c r="M26"/>
      <c r="N26"/>
    </row>
    <row r="27" spans="1:14" s="80" customFormat="1" ht="16.5" customHeight="1" x14ac:dyDescent="0.25">
      <c r="A27" s="1"/>
      <c r="B27" s="3"/>
      <c r="C27" s="3"/>
      <c r="D27" s="3"/>
      <c r="E27" s="3"/>
      <c r="F27" s="3"/>
      <c r="G27" s="3"/>
      <c r="H27" s="3"/>
      <c r="I27" s="3"/>
      <c r="J27" s="3"/>
      <c r="K27"/>
      <c r="L27"/>
      <c r="M27"/>
      <c r="N27"/>
    </row>
    <row r="28" spans="1:14" s="80" customFormat="1" ht="16.5" customHeight="1" x14ac:dyDescent="0.25">
      <c r="A28" s="1"/>
      <c r="B28" s="3"/>
      <c r="C28" s="3"/>
      <c r="D28" s="3"/>
      <c r="E28" s="3"/>
      <c r="F28" s="3"/>
      <c r="G28" s="3"/>
      <c r="H28" s="3"/>
      <c r="I28" s="3"/>
      <c r="J28" s="3"/>
      <c r="K28"/>
      <c r="L28"/>
      <c r="M28"/>
      <c r="N28"/>
    </row>
    <row r="29" spans="1:14" s="80" customFormat="1" ht="16.5" customHeight="1" x14ac:dyDescent="0.25">
      <c r="A29" s="1"/>
      <c r="B29" s="3"/>
      <c r="C29" s="3"/>
      <c r="D29" s="3"/>
      <c r="E29" s="3"/>
      <c r="F29" s="3"/>
      <c r="G29" s="3"/>
      <c r="H29" s="3"/>
      <c r="I29" s="3"/>
      <c r="J29" s="3"/>
      <c r="K29"/>
      <c r="L29"/>
      <c r="M29"/>
      <c r="N29"/>
    </row>
  </sheetData>
  <mergeCells count="16">
    <mergeCell ref="A2:M2"/>
    <mergeCell ref="A3:M3"/>
    <mergeCell ref="J8:K8"/>
    <mergeCell ref="L8:M8"/>
    <mergeCell ref="N8:O8"/>
    <mergeCell ref="G17:I20"/>
    <mergeCell ref="A4:M4"/>
    <mergeCell ref="A5:M5"/>
    <mergeCell ref="A6:M6"/>
    <mergeCell ref="A7:A9"/>
    <mergeCell ref="B7:D7"/>
    <mergeCell ref="E7:G7"/>
    <mergeCell ref="H7:M7"/>
    <mergeCell ref="B8:D8"/>
    <mergeCell ref="E8:G8"/>
    <mergeCell ref="H8:I8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AC92C-33D8-4060-B17A-AD4C828AE648}">
  <sheetPr>
    <tabColor rgb="FFFFFF00"/>
    <pageSetUpPr fitToPage="1"/>
  </sheetPr>
  <dimension ref="A2:M27"/>
  <sheetViews>
    <sheetView zoomScaleNormal="100" workbookViewId="0">
      <selection activeCell="A25" sqref="A25"/>
    </sheetView>
  </sheetViews>
  <sheetFormatPr defaultRowHeight="15" x14ac:dyDescent="0.25"/>
  <cols>
    <col min="1" max="1" width="77.7109375" customWidth="1"/>
    <col min="2" max="13" width="15.7109375" customWidth="1"/>
  </cols>
  <sheetData>
    <row r="2" spans="1:13" ht="17.100000000000001" customHeight="1" x14ac:dyDescent="0.25">
      <c r="A2" s="181" t="s">
        <v>3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3" ht="17.100000000000001" customHeight="1" x14ac:dyDescent="0.25">
      <c r="A3" s="181" t="s">
        <v>58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</row>
    <row r="4" spans="1:13" ht="17.100000000000001" customHeight="1" x14ac:dyDescent="0.25">
      <c r="A4" s="181" t="s">
        <v>5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1:13" ht="17.100000000000001" customHeight="1" x14ac:dyDescent="0.25">
      <c r="A5" s="182" t="s">
        <v>6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1:13" ht="15.75" thickBot="1" x14ac:dyDescent="0.3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ht="15.75" thickBot="1" x14ac:dyDescent="0.3">
      <c r="A7" s="212" t="s">
        <v>7</v>
      </c>
      <c r="B7" s="215" t="s">
        <v>8</v>
      </c>
      <c r="C7" s="216"/>
      <c r="D7" s="217"/>
      <c r="E7" s="218" t="s">
        <v>9</v>
      </c>
      <c r="F7" s="219"/>
      <c r="G7" s="220"/>
      <c r="H7" s="221" t="s">
        <v>10</v>
      </c>
      <c r="I7" s="222"/>
      <c r="J7" s="222"/>
      <c r="K7" s="222"/>
      <c r="L7" s="222"/>
      <c r="M7" s="223"/>
    </row>
    <row r="8" spans="1:13" ht="15.75" thickBot="1" x14ac:dyDescent="0.3">
      <c r="A8" s="213"/>
      <c r="B8" s="224" t="s">
        <v>11</v>
      </c>
      <c r="C8" s="225"/>
      <c r="D8" s="226"/>
      <c r="E8" s="227" t="s">
        <v>12</v>
      </c>
      <c r="F8" s="228"/>
      <c r="G8" s="229"/>
      <c r="H8" s="218" t="s">
        <v>13</v>
      </c>
      <c r="I8" s="219"/>
      <c r="J8" s="230" t="s">
        <v>14</v>
      </c>
      <c r="K8" s="230"/>
      <c r="L8" s="230" t="s">
        <v>15</v>
      </c>
      <c r="M8" s="231"/>
    </row>
    <row r="9" spans="1:13" ht="29.25" thickBot="1" x14ac:dyDescent="0.3">
      <c r="A9" s="214"/>
      <c r="B9" s="175" t="s">
        <v>16</v>
      </c>
      <c r="C9" s="151" t="s">
        <v>17</v>
      </c>
      <c r="D9" s="154" t="s">
        <v>18</v>
      </c>
      <c r="E9" s="150" t="s">
        <v>16</v>
      </c>
      <c r="F9" s="151" t="s">
        <v>17</v>
      </c>
      <c r="G9" s="180" t="s">
        <v>18</v>
      </c>
      <c r="H9" s="175" t="s">
        <v>16</v>
      </c>
      <c r="I9" s="151" t="s">
        <v>17</v>
      </c>
      <c r="J9" s="151" t="s">
        <v>16</v>
      </c>
      <c r="K9" s="151" t="s">
        <v>17</v>
      </c>
      <c r="L9" s="151" t="s">
        <v>16</v>
      </c>
      <c r="M9" s="154" t="s">
        <v>17</v>
      </c>
    </row>
    <row r="10" spans="1:13" ht="27" customHeight="1" x14ac:dyDescent="0.25">
      <c r="A10" s="120" t="s">
        <v>59</v>
      </c>
      <c r="B10" s="121">
        <f>'[1]комм. взр'!D29</f>
        <v>4700</v>
      </c>
      <c r="C10" s="122" t="s">
        <v>20</v>
      </c>
      <c r="D10" s="123" t="s">
        <v>20</v>
      </c>
      <c r="E10" s="124">
        <f t="shared" ref="E10:E14" si="0">B10-700</f>
        <v>4000</v>
      </c>
      <c r="F10" s="122" t="s">
        <v>20</v>
      </c>
      <c r="G10" s="123" t="s">
        <v>20</v>
      </c>
      <c r="H10" s="121" t="s">
        <v>20</v>
      </c>
      <c r="I10" s="122" t="s">
        <v>20</v>
      </c>
      <c r="J10" s="122" t="s">
        <v>20</v>
      </c>
      <c r="K10" s="122" t="s">
        <v>20</v>
      </c>
      <c r="L10" s="122" t="s">
        <v>20</v>
      </c>
      <c r="M10" s="123" t="s">
        <v>20</v>
      </c>
    </row>
    <row r="11" spans="1:13" ht="27" customHeight="1" x14ac:dyDescent="0.25">
      <c r="A11" s="120" t="s">
        <v>60</v>
      </c>
      <c r="B11" s="66">
        <f>'[1]комм. взр'!D28</f>
        <v>4500</v>
      </c>
      <c r="C11" s="55" t="s">
        <v>20</v>
      </c>
      <c r="D11" s="56">
        <f>B11-1700+B11</f>
        <v>7300</v>
      </c>
      <c r="E11" s="57">
        <f>B11-700</f>
        <v>3800</v>
      </c>
      <c r="F11" s="55" t="s">
        <v>20</v>
      </c>
      <c r="G11" s="99">
        <f>E11*2-700</f>
        <v>6900</v>
      </c>
      <c r="H11" s="66">
        <f>[1]ДЕТИ!J20</f>
        <v>2600</v>
      </c>
      <c r="I11" s="55" t="s">
        <v>20</v>
      </c>
      <c r="J11" s="27">
        <f>[1]ДЕТИ!K20</f>
        <v>2700</v>
      </c>
      <c r="K11" s="55" t="s">
        <v>20</v>
      </c>
      <c r="L11" s="27">
        <f>[1]ДЕТИ!L20</f>
        <v>2800</v>
      </c>
      <c r="M11" s="56" t="s">
        <v>20</v>
      </c>
    </row>
    <row r="12" spans="1:13" ht="27" customHeight="1" x14ac:dyDescent="0.25">
      <c r="A12" s="125" t="s">
        <v>61</v>
      </c>
      <c r="B12" s="54">
        <f>'[1]комм. взр'!D30</f>
        <v>4600</v>
      </c>
      <c r="C12" s="59">
        <v>3500</v>
      </c>
      <c r="D12" s="28">
        <f>B12-1700+B12</f>
        <v>7500</v>
      </c>
      <c r="E12" s="57">
        <f t="shared" si="0"/>
        <v>3900</v>
      </c>
      <c r="F12" s="59">
        <v>2800</v>
      </c>
      <c r="G12" s="99">
        <f t="shared" ref="G12:G13" si="1">E12*2-700</f>
        <v>7100</v>
      </c>
      <c r="H12" s="54">
        <f>[1]ДЕТИ!J21</f>
        <v>2600</v>
      </c>
      <c r="I12" s="59">
        <v>2600</v>
      </c>
      <c r="J12" s="21">
        <f>[1]ДЕТИ!K21</f>
        <v>2800</v>
      </c>
      <c r="K12" s="59">
        <v>2700</v>
      </c>
      <c r="L12" s="21">
        <f>[1]ДЕТИ!L21</f>
        <v>2900</v>
      </c>
      <c r="M12" s="28">
        <v>2300</v>
      </c>
    </row>
    <row r="13" spans="1:13" ht="27" customHeight="1" x14ac:dyDescent="0.25">
      <c r="A13" s="120" t="s">
        <v>62</v>
      </c>
      <c r="B13" s="54">
        <f>'[1]комм. взр'!D31</f>
        <v>4800</v>
      </c>
      <c r="C13" s="70">
        <v>3500</v>
      </c>
      <c r="D13" s="28">
        <f>B13-1700+B13</f>
        <v>7900</v>
      </c>
      <c r="E13" s="57">
        <f t="shared" si="0"/>
        <v>4100</v>
      </c>
      <c r="F13" s="70">
        <v>2800</v>
      </c>
      <c r="G13" s="99">
        <f t="shared" si="1"/>
        <v>7500</v>
      </c>
      <c r="H13" s="54">
        <f>[1]ДЕТИ!J22</f>
        <v>2700</v>
      </c>
      <c r="I13" s="59">
        <v>2600</v>
      </c>
      <c r="J13" s="21">
        <f>[1]ДЕТИ!K22</f>
        <v>2900</v>
      </c>
      <c r="K13" s="27">
        <v>2700</v>
      </c>
      <c r="L13" s="21">
        <f>[1]ДЕТИ!L22</f>
        <v>3000</v>
      </c>
      <c r="M13" s="22">
        <v>2300</v>
      </c>
    </row>
    <row r="14" spans="1:13" ht="27" customHeight="1" thickBot="1" x14ac:dyDescent="0.3">
      <c r="A14" s="126" t="s">
        <v>63</v>
      </c>
      <c r="B14" s="75">
        <f>'[1]комм. взр'!D32</f>
        <v>4500</v>
      </c>
      <c r="C14" s="76" t="s">
        <v>20</v>
      </c>
      <c r="D14" s="35" t="s">
        <v>20</v>
      </c>
      <c r="E14" s="127">
        <f t="shared" si="0"/>
        <v>3800</v>
      </c>
      <c r="F14" s="76" t="s">
        <v>20</v>
      </c>
      <c r="G14" s="128" t="s">
        <v>20</v>
      </c>
      <c r="H14" s="75">
        <f>[1]ДЕТИ!J23</f>
        <v>2600</v>
      </c>
      <c r="I14" s="76" t="s">
        <v>20</v>
      </c>
      <c r="J14" s="34">
        <f>[1]ДЕТИ!K23</f>
        <v>2700</v>
      </c>
      <c r="K14" s="79" t="s">
        <v>20</v>
      </c>
      <c r="L14" s="34">
        <f>[1]ДЕТИ!L23</f>
        <v>2800</v>
      </c>
      <c r="M14" s="37" t="s">
        <v>20</v>
      </c>
    </row>
    <row r="15" spans="1:13" ht="18.95" customHeight="1" x14ac:dyDescent="0.25">
      <c r="A15" s="39" t="s">
        <v>32</v>
      </c>
      <c r="B15" s="39" t="s">
        <v>33</v>
      </c>
      <c r="D15" s="40"/>
      <c r="E15" s="40"/>
      <c r="F15" s="188" t="s">
        <v>35</v>
      </c>
      <c r="G15" s="188"/>
      <c r="H15" s="188"/>
      <c r="I15" s="80"/>
      <c r="J15" s="80"/>
      <c r="K15" s="176"/>
      <c r="L15" s="80"/>
      <c r="M15" s="80"/>
    </row>
    <row r="16" spans="1:13" ht="18.95" customHeight="1" x14ac:dyDescent="0.25">
      <c r="A16" s="42" t="s">
        <v>36</v>
      </c>
      <c r="B16" s="42" t="s">
        <v>36</v>
      </c>
      <c r="C16" s="42"/>
      <c r="D16" s="40"/>
      <c r="E16" s="40"/>
      <c r="F16" s="188"/>
      <c r="G16" s="188"/>
      <c r="H16" s="188"/>
      <c r="I16" s="80"/>
      <c r="J16" s="80"/>
      <c r="K16" s="176"/>
      <c r="L16" s="80"/>
      <c r="M16" s="80"/>
    </row>
    <row r="17" spans="1:13" ht="18.95" customHeight="1" x14ac:dyDescent="0.25">
      <c r="A17" s="42" t="s">
        <v>37</v>
      </c>
      <c r="B17" s="42" t="s">
        <v>37</v>
      </c>
      <c r="C17" s="42"/>
      <c r="D17" s="40"/>
      <c r="E17" s="40"/>
      <c r="F17" s="188"/>
      <c r="G17" s="188"/>
      <c r="H17" s="188"/>
      <c r="I17" s="80"/>
      <c r="J17" s="80"/>
      <c r="K17" s="176"/>
      <c r="L17" s="80"/>
      <c r="M17" s="80"/>
    </row>
    <row r="18" spans="1:13" ht="18.95" customHeight="1" x14ac:dyDescent="0.25">
      <c r="A18" s="42" t="s">
        <v>38</v>
      </c>
      <c r="B18" s="42" t="s">
        <v>47</v>
      </c>
      <c r="C18" s="42"/>
      <c r="D18" s="40"/>
      <c r="E18" s="40"/>
      <c r="F18" s="188"/>
      <c r="G18" s="188"/>
      <c r="H18" s="188"/>
      <c r="I18" s="44"/>
      <c r="J18" s="44"/>
      <c r="L18" s="80"/>
      <c r="M18" s="80"/>
    </row>
    <row r="19" spans="1:13" ht="18.95" customHeight="1" x14ac:dyDescent="0.25">
      <c r="A19" s="42" t="s">
        <v>47</v>
      </c>
      <c r="B19" s="42"/>
      <c r="C19" s="42"/>
      <c r="D19" s="45"/>
      <c r="E19" s="45"/>
      <c r="F19" s="45"/>
      <c r="G19" s="45"/>
      <c r="H19" s="45"/>
      <c r="I19" s="39"/>
    </row>
    <row r="20" spans="1:13" x14ac:dyDescent="0.25">
      <c r="D20" s="45"/>
      <c r="E20" s="45"/>
      <c r="F20" s="45"/>
      <c r="G20" s="45"/>
      <c r="H20" s="45"/>
    </row>
    <row r="21" spans="1:13" x14ac:dyDescent="0.25">
      <c r="A21" s="1"/>
      <c r="B21" s="3"/>
      <c r="C21" s="3"/>
      <c r="D21" s="3"/>
      <c r="E21" s="3"/>
      <c r="F21" s="3"/>
      <c r="G21" s="3"/>
      <c r="H21" s="3"/>
      <c r="I21" s="3"/>
      <c r="J21" s="3"/>
    </row>
    <row r="22" spans="1:13" x14ac:dyDescent="0.25">
      <c r="A22" s="1"/>
      <c r="B22" s="3"/>
      <c r="C22" s="3"/>
      <c r="D22" s="3"/>
      <c r="E22" s="3"/>
      <c r="F22" s="3"/>
      <c r="G22" s="3"/>
      <c r="H22" s="3"/>
      <c r="I22" s="3"/>
      <c r="J22" s="3"/>
    </row>
    <row r="23" spans="1:13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3" x14ac:dyDescent="0.25">
      <c r="A24" s="1"/>
      <c r="B24" s="3"/>
      <c r="C24" s="3"/>
      <c r="D24" s="3"/>
      <c r="E24" s="3"/>
      <c r="F24" s="3"/>
      <c r="G24" s="3"/>
      <c r="H24" s="3"/>
      <c r="I24" s="3"/>
      <c r="J24" s="3"/>
    </row>
    <row r="25" spans="1:13" x14ac:dyDescent="0.25">
      <c r="A25" s="1"/>
      <c r="B25" s="3"/>
      <c r="C25" s="3"/>
      <c r="D25" s="3"/>
      <c r="E25" s="3"/>
      <c r="F25" s="3"/>
      <c r="G25" s="3"/>
      <c r="H25" s="3"/>
      <c r="I25" s="3"/>
      <c r="J25" s="3"/>
    </row>
    <row r="26" spans="1:13" x14ac:dyDescent="0.25">
      <c r="A26" s="1"/>
      <c r="B26" s="3"/>
      <c r="C26" s="3"/>
      <c r="D26" s="3"/>
      <c r="E26" s="3"/>
      <c r="F26" s="3"/>
      <c r="G26" s="3"/>
      <c r="H26" s="3"/>
      <c r="I26" s="3"/>
      <c r="J26" s="3"/>
    </row>
    <row r="27" spans="1:13" x14ac:dyDescent="0.25">
      <c r="A27" s="1"/>
      <c r="B27" s="3"/>
      <c r="C27" s="3"/>
      <c r="D27" s="3"/>
      <c r="E27" s="3"/>
      <c r="F27" s="3"/>
      <c r="G27" s="3"/>
      <c r="H27" s="3"/>
      <c r="I27" s="3"/>
      <c r="J27" s="3"/>
    </row>
  </sheetData>
  <mergeCells count="15">
    <mergeCell ref="A2:M2"/>
    <mergeCell ref="A3:M3"/>
    <mergeCell ref="J8:K8"/>
    <mergeCell ref="L8:M8"/>
    <mergeCell ref="F15:H18"/>
    <mergeCell ref="A4:M4"/>
    <mergeCell ref="A5:M5"/>
    <mergeCell ref="A6:M6"/>
    <mergeCell ref="A7:A9"/>
    <mergeCell ref="B7:D7"/>
    <mergeCell ref="E7:G7"/>
    <mergeCell ref="H7:M7"/>
    <mergeCell ref="B8:D8"/>
    <mergeCell ref="E8:G8"/>
    <mergeCell ref="H8:I8"/>
  </mergeCells>
  <pageMargins left="0.7" right="0.7" top="0.75" bottom="0.75" header="0.3" footer="0.3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0CE16-014F-4E61-A369-90DAFA8FC16D}">
  <sheetPr>
    <tabColor rgb="FFFFFF00"/>
  </sheetPr>
  <dimension ref="A2:N27"/>
  <sheetViews>
    <sheetView zoomScaleNormal="100" workbookViewId="0">
      <selection activeCell="A2" sqref="A2:J20"/>
    </sheetView>
  </sheetViews>
  <sheetFormatPr defaultRowHeight="15" x14ac:dyDescent="0.25"/>
  <cols>
    <col min="1" max="1" width="77.7109375" style="3" customWidth="1"/>
    <col min="2" max="10" width="15.7109375" style="3" customWidth="1"/>
    <col min="11" max="11" width="10.85546875" style="3" customWidth="1"/>
    <col min="12" max="12" width="10.42578125" style="3" customWidth="1"/>
    <col min="13" max="16384" width="9.140625" style="3"/>
  </cols>
  <sheetData>
    <row r="2" spans="1:13" ht="17.100000000000001" customHeight="1" x14ac:dyDescent="0.25">
      <c r="A2" s="181" t="s">
        <v>3</v>
      </c>
      <c r="B2" s="181"/>
      <c r="C2" s="181"/>
      <c r="D2" s="181"/>
      <c r="E2" s="181"/>
      <c r="F2" s="181"/>
      <c r="G2" s="181"/>
      <c r="H2" s="181"/>
      <c r="I2" s="181"/>
      <c r="J2" s="181"/>
      <c r="K2" s="46"/>
      <c r="L2" s="46"/>
    </row>
    <row r="3" spans="1:13" ht="17.100000000000001" customHeight="1" x14ac:dyDescent="0.25">
      <c r="A3" s="181" t="s">
        <v>64</v>
      </c>
      <c r="B3" s="181"/>
      <c r="C3" s="181"/>
      <c r="D3" s="181"/>
      <c r="E3" s="181"/>
      <c r="F3" s="181"/>
      <c r="G3" s="181"/>
      <c r="H3" s="181"/>
      <c r="I3" s="181"/>
      <c r="J3" s="181"/>
      <c r="K3" s="6"/>
      <c r="L3" s="6"/>
    </row>
    <row r="4" spans="1:13" ht="17.100000000000001" customHeight="1" x14ac:dyDescent="0.25">
      <c r="A4" s="181" t="s">
        <v>5</v>
      </c>
      <c r="B4" s="181"/>
      <c r="C4" s="181"/>
      <c r="D4" s="181"/>
      <c r="E4" s="181"/>
      <c r="F4" s="181"/>
      <c r="G4" s="181"/>
      <c r="H4" s="181"/>
      <c r="I4" s="181"/>
      <c r="J4" s="181"/>
      <c r="K4" s="6"/>
      <c r="L4" s="6"/>
    </row>
    <row r="5" spans="1:13" ht="17.100000000000001" customHeight="1" x14ac:dyDescent="0.25">
      <c r="A5" s="182" t="s">
        <v>6</v>
      </c>
      <c r="B5" s="182"/>
      <c r="C5" s="182"/>
      <c r="D5" s="182"/>
      <c r="E5" s="182"/>
      <c r="F5" s="182"/>
      <c r="G5" s="182"/>
      <c r="H5" s="182"/>
      <c r="I5" s="182"/>
      <c r="J5" s="182"/>
      <c r="K5" s="5"/>
      <c r="L5" s="5"/>
      <c r="M5" s="5"/>
    </row>
    <row r="6" spans="1:13" ht="15.75" thickBot="1" x14ac:dyDescent="0.3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5"/>
      <c r="L6" s="5"/>
      <c r="M6" s="5"/>
    </row>
    <row r="7" spans="1:13" s="47" customFormat="1" thickBot="1" x14ac:dyDescent="0.25">
      <c r="A7" s="236" t="s">
        <v>7</v>
      </c>
      <c r="B7" s="239" t="s">
        <v>65</v>
      </c>
      <c r="C7" s="240"/>
      <c r="D7" s="240"/>
      <c r="E7" s="240"/>
      <c r="F7" s="240"/>
      <c r="G7" s="240"/>
      <c r="H7" s="240"/>
      <c r="I7" s="240"/>
      <c r="J7" s="241"/>
      <c r="K7" s="6"/>
      <c r="L7" s="6"/>
    </row>
    <row r="8" spans="1:13" s="47" customFormat="1" ht="19.5" customHeight="1" thickBot="1" x14ac:dyDescent="0.25">
      <c r="A8" s="237"/>
      <c r="B8" s="239" t="s">
        <v>66</v>
      </c>
      <c r="C8" s="240"/>
      <c r="D8" s="241"/>
      <c r="E8" s="218" t="s">
        <v>13</v>
      </c>
      <c r="F8" s="219"/>
      <c r="G8" s="230" t="s">
        <v>14</v>
      </c>
      <c r="H8" s="230"/>
      <c r="I8" s="230" t="s">
        <v>15</v>
      </c>
      <c r="J8" s="231"/>
      <c r="K8" s="234"/>
      <c r="L8" s="234"/>
    </row>
    <row r="9" spans="1:13" s="47" customFormat="1" ht="29.25" thickBot="1" x14ac:dyDescent="0.25">
      <c r="A9" s="238"/>
      <c r="B9" s="89" t="s">
        <v>16</v>
      </c>
      <c r="C9" s="50" t="s">
        <v>17</v>
      </c>
      <c r="D9" s="90" t="s">
        <v>18</v>
      </c>
      <c r="E9" s="49" t="s">
        <v>16</v>
      </c>
      <c r="F9" s="50" t="s">
        <v>17</v>
      </c>
      <c r="G9" s="50" t="s">
        <v>16</v>
      </c>
      <c r="H9" s="50" t="s">
        <v>17</v>
      </c>
      <c r="I9" s="50" t="s">
        <v>16</v>
      </c>
      <c r="J9" s="51" t="s">
        <v>17</v>
      </c>
      <c r="K9" s="129"/>
      <c r="L9" s="129"/>
    </row>
    <row r="10" spans="1:13" ht="27" customHeight="1" x14ac:dyDescent="0.25">
      <c r="A10" s="130" t="s">
        <v>67</v>
      </c>
      <c r="B10" s="94">
        <f>'[1]комм. взр'!D55</f>
        <v>3600</v>
      </c>
      <c r="C10" s="131" t="s">
        <v>20</v>
      </c>
      <c r="D10" s="96" t="s">
        <v>20</v>
      </c>
      <c r="E10" s="132" t="s">
        <v>20</v>
      </c>
      <c r="F10" s="133" t="s">
        <v>20</v>
      </c>
      <c r="G10" s="133" t="s">
        <v>20</v>
      </c>
      <c r="H10" s="133" t="s">
        <v>20</v>
      </c>
      <c r="I10" s="133" t="s">
        <v>20</v>
      </c>
      <c r="J10" s="96" t="s">
        <v>20</v>
      </c>
      <c r="K10" s="134"/>
      <c r="L10" s="135"/>
    </row>
    <row r="11" spans="1:13" ht="27" customHeight="1" x14ac:dyDescent="0.25">
      <c r="A11" s="136" t="s">
        <v>43</v>
      </c>
      <c r="B11" s="94">
        <f>'[1]комм. взр'!D54</f>
        <v>3400</v>
      </c>
      <c r="C11" s="95" t="s">
        <v>20</v>
      </c>
      <c r="D11" s="96">
        <f>B11-1000+B11</f>
        <v>5800</v>
      </c>
      <c r="E11" s="132">
        <f>[1]ДЕТИ!J45</f>
        <v>2600</v>
      </c>
      <c r="F11" s="133" t="s">
        <v>20</v>
      </c>
      <c r="G11" s="133">
        <f>[1]ДЕТИ!K45</f>
        <v>2800</v>
      </c>
      <c r="H11" s="133" t="s">
        <v>20</v>
      </c>
      <c r="I11" s="133">
        <f>[1]ДЕТИ!L45</f>
        <v>3000</v>
      </c>
      <c r="J11" s="96" t="s">
        <v>20</v>
      </c>
      <c r="K11" s="134"/>
      <c r="L11" s="135"/>
    </row>
    <row r="12" spans="1:13" ht="27" customHeight="1" x14ac:dyDescent="0.25">
      <c r="A12" s="136" t="s">
        <v>50</v>
      </c>
      <c r="B12" s="101">
        <f>'[1]комм. взр'!D58</f>
        <v>3900</v>
      </c>
      <c r="C12" s="137">
        <v>2900</v>
      </c>
      <c r="D12" s="103">
        <f t="shared" ref="D12:D16" si="0">B12-1000+B12</f>
        <v>6800</v>
      </c>
      <c r="E12" s="138">
        <f>[1]ДЕТИ!J47</f>
        <v>3100</v>
      </c>
      <c r="F12" s="137">
        <v>2600</v>
      </c>
      <c r="G12" s="98">
        <f>[1]ДЕТИ!K47</f>
        <v>3300</v>
      </c>
      <c r="H12" s="137">
        <v>2800</v>
      </c>
      <c r="I12" s="139">
        <f>[1]ДЕТИ!L47</f>
        <v>3500</v>
      </c>
      <c r="J12" s="140">
        <v>3000</v>
      </c>
      <c r="K12" s="134"/>
      <c r="L12" s="135"/>
    </row>
    <row r="13" spans="1:13" ht="27" customHeight="1" x14ac:dyDescent="0.25">
      <c r="A13" s="136" t="s">
        <v>68</v>
      </c>
      <c r="B13" s="101">
        <f>'[1]комм. взр'!D59</f>
        <v>4300</v>
      </c>
      <c r="C13" s="137">
        <v>2900</v>
      </c>
      <c r="D13" s="103">
        <f t="shared" si="0"/>
        <v>7600</v>
      </c>
      <c r="E13" s="138">
        <f>[1]ДЕТИ!J48</f>
        <v>3500</v>
      </c>
      <c r="F13" s="137">
        <v>2600</v>
      </c>
      <c r="G13" s="98">
        <f>[1]ДЕТИ!K48</f>
        <v>3700</v>
      </c>
      <c r="H13" s="137">
        <v>2800</v>
      </c>
      <c r="I13" s="139">
        <f>[1]ДЕТИ!L48</f>
        <v>3800</v>
      </c>
      <c r="J13" s="140">
        <v>3000</v>
      </c>
      <c r="K13" s="134"/>
      <c r="L13" s="135"/>
    </row>
    <row r="14" spans="1:13" ht="27" customHeight="1" x14ac:dyDescent="0.25">
      <c r="A14" s="130" t="s">
        <v>57</v>
      </c>
      <c r="B14" s="101">
        <f>'[1]комм. взр'!D60</f>
        <v>4700</v>
      </c>
      <c r="C14" s="137" t="s">
        <v>20</v>
      </c>
      <c r="D14" s="103">
        <f t="shared" si="0"/>
        <v>8400</v>
      </c>
      <c r="E14" s="138">
        <f>[1]ДЕТИ!J49</f>
        <v>3900</v>
      </c>
      <c r="F14" s="137" t="s">
        <v>20</v>
      </c>
      <c r="G14" s="98">
        <f>[1]ДЕТИ!K49</f>
        <v>4000</v>
      </c>
      <c r="H14" s="137" t="s">
        <v>20</v>
      </c>
      <c r="I14" s="139">
        <f>[1]ДЕТИ!L49</f>
        <v>4200</v>
      </c>
      <c r="J14" s="140" t="s">
        <v>20</v>
      </c>
      <c r="K14" s="134"/>
      <c r="L14" s="135"/>
    </row>
    <row r="15" spans="1:13" ht="27" customHeight="1" x14ac:dyDescent="0.25">
      <c r="A15" s="130" t="s">
        <v>69</v>
      </c>
      <c r="B15" s="101">
        <f>'[1]комм. взр'!D61</f>
        <v>5500</v>
      </c>
      <c r="C15" s="137">
        <v>2900</v>
      </c>
      <c r="D15" s="103">
        <f t="shared" si="0"/>
        <v>10000</v>
      </c>
      <c r="E15" s="138">
        <f>[1]ДЕТИ!J50</f>
        <v>4600</v>
      </c>
      <c r="F15" s="141">
        <v>2600</v>
      </c>
      <c r="G15" s="98">
        <f>[1]ДЕТИ!K50</f>
        <v>4800</v>
      </c>
      <c r="H15" s="105">
        <v>2800</v>
      </c>
      <c r="I15" s="139">
        <f>[1]ДЕТИ!L50</f>
        <v>4900</v>
      </c>
      <c r="J15" s="140">
        <v>3000</v>
      </c>
      <c r="K15" s="134"/>
      <c r="L15" s="135"/>
    </row>
    <row r="16" spans="1:13" ht="27" customHeight="1" x14ac:dyDescent="0.25">
      <c r="A16" s="130" t="s">
        <v>70</v>
      </c>
      <c r="B16" s="101">
        <f>'[1]комм. взр'!D62</f>
        <v>6200</v>
      </c>
      <c r="C16" s="137">
        <v>2900</v>
      </c>
      <c r="D16" s="96">
        <f t="shared" si="0"/>
        <v>11400</v>
      </c>
      <c r="E16" s="138">
        <f>[1]ДЕТИ!J51</f>
        <v>5300</v>
      </c>
      <c r="F16" s="141">
        <v>2600</v>
      </c>
      <c r="G16" s="98">
        <f>[1]ДЕТИ!K51</f>
        <v>5400</v>
      </c>
      <c r="H16" s="105">
        <v>2800</v>
      </c>
      <c r="I16" s="139">
        <f>[1]ДЕТИ!L51</f>
        <v>5500</v>
      </c>
      <c r="J16" s="140">
        <v>3000</v>
      </c>
      <c r="K16" s="134"/>
      <c r="L16" s="135"/>
    </row>
    <row r="17" spans="1:14" ht="27" customHeight="1" thickBot="1" x14ac:dyDescent="0.3">
      <c r="A17" s="142" t="s">
        <v>71</v>
      </c>
      <c r="B17" s="113">
        <f>'[1]комм. взр'!D63</f>
        <v>3300</v>
      </c>
      <c r="C17" s="143" t="s">
        <v>20</v>
      </c>
      <c r="D17" s="144" t="s">
        <v>20</v>
      </c>
      <c r="E17" s="145">
        <f>[1]ДЕТИ!J52</f>
        <v>2500</v>
      </c>
      <c r="F17" s="143" t="s">
        <v>20</v>
      </c>
      <c r="G17" s="115">
        <f>[1]ДЕТИ!K52</f>
        <v>2700</v>
      </c>
      <c r="H17" s="143" t="s">
        <v>20</v>
      </c>
      <c r="I17" s="146">
        <f>[1]ДЕТИ!L52</f>
        <v>2800</v>
      </c>
      <c r="J17" s="144" t="s">
        <v>20</v>
      </c>
      <c r="K17" s="134"/>
      <c r="L17" s="135"/>
    </row>
    <row r="18" spans="1:14" ht="18.95" customHeight="1" x14ac:dyDescent="0.25">
      <c r="A18" s="39" t="s">
        <v>72</v>
      </c>
      <c r="B18" s="235" t="s">
        <v>35</v>
      </c>
      <c r="C18" s="235"/>
      <c r="D18" s="235"/>
      <c r="E18" s="45"/>
      <c r="F18" s="45"/>
      <c r="G18" s="45"/>
      <c r="H18" s="45"/>
      <c r="I18" s="45"/>
      <c r="J18" s="45"/>
    </row>
    <row r="19" spans="1:14" ht="18.95" customHeight="1" x14ac:dyDescent="0.25">
      <c r="A19" s="42" t="s">
        <v>73</v>
      </c>
      <c r="B19" s="235"/>
      <c r="C19" s="235"/>
      <c r="D19" s="235"/>
    </row>
    <row r="20" spans="1:14" ht="18.95" customHeight="1" x14ac:dyDescent="0.25">
      <c r="A20" s="42" t="s">
        <v>37</v>
      </c>
      <c r="B20" s="235"/>
      <c r="C20" s="235"/>
      <c r="D20" s="235"/>
      <c r="E20" s="148"/>
      <c r="F20" s="148"/>
      <c r="G20" s="148"/>
      <c r="H20" s="148"/>
      <c r="I20" s="148"/>
      <c r="J20" s="148"/>
    </row>
    <row r="21" spans="1:14" x14ac:dyDescent="0.25">
      <c r="A21" s="42"/>
      <c r="B21" s="147"/>
      <c r="C21" s="147"/>
      <c r="D21" s="147"/>
      <c r="E21" s="148"/>
      <c r="F21" s="148"/>
      <c r="G21" s="148"/>
      <c r="H21" s="148"/>
      <c r="I21" s="148"/>
      <c r="J21" s="148"/>
    </row>
    <row r="22" spans="1:14" s="80" customFormat="1" ht="27.75" customHeight="1" x14ac:dyDescent="0.25">
      <c r="A22" s="1"/>
      <c r="B22" s="3"/>
      <c r="C22" s="3"/>
      <c r="D22" s="3"/>
      <c r="E22" s="3"/>
      <c r="F22" s="3"/>
      <c r="G22" s="3"/>
      <c r="H22" s="3"/>
      <c r="I22" s="3"/>
      <c r="J22" s="3"/>
      <c r="K22"/>
      <c r="L22"/>
      <c r="M22"/>
      <c r="N22"/>
    </row>
    <row r="23" spans="1:14" s="80" customFormat="1" ht="18" customHeight="1" x14ac:dyDescent="0.25">
      <c r="A23" s="1"/>
      <c r="B23" s="3"/>
      <c r="C23" s="3"/>
      <c r="D23" s="3"/>
      <c r="E23" s="3"/>
      <c r="F23" s="3"/>
      <c r="G23" s="3"/>
      <c r="H23" s="3"/>
      <c r="I23" s="3"/>
      <c r="J23" s="3"/>
      <c r="K23"/>
      <c r="L23"/>
      <c r="M23"/>
      <c r="N23"/>
    </row>
    <row r="24" spans="1:14" s="80" customFormat="1" ht="16.5" customHeight="1" x14ac:dyDescent="0.25">
      <c r="A24" s="1"/>
      <c r="B24" s="3"/>
      <c r="C24" s="3"/>
      <c r="D24" s="3"/>
      <c r="E24" s="3"/>
      <c r="F24" s="3"/>
      <c r="G24" s="3"/>
      <c r="H24" s="3"/>
      <c r="I24" s="3"/>
      <c r="J24" s="3"/>
      <c r="K24"/>
      <c r="L24"/>
      <c r="M24"/>
      <c r="N24"/>
    </row>
    <row r="25" spans="1:14" ht="20.25" customHeight="1" x14ac:dyDescent="0.25"/>
    <row r="26" spans="1:14" ht="30" customHeight="1" x14ac:dyDescent="0.25">
      <c r="A26" s="1"/>
    </row>
    <row r="27" spans="1:14" x14ac:dyDescent="0.25">
      <c r="A27" s="149"/>
    </row>
  </sheetData>
  <mergeCells count="13">
    <mergeCell ref="A2:J2"/>
    <mergeCell ref="A3:J3"/>
    <mergeCell ref="K8:L8"/>
    <mergeCell ref="B18:D20"/>
    <mergeCell ref="A4:J4"/>
    <mergeCell ref="A5:J5"/>
    <mergeCell ref="A6:J6"/>
    <mergeCell ref="A7:A9"/>
    <mergeCell ref="B7:J7"/>
    <mergeCell ref="B8:D8"/>
    <mergeCell ref="E8:F8"/>
    <mergeCell ref="G8:H8"/>
    <mergeCell ref="I8:J8"/>
  </mergeCells>
  <pageMargins left="0.25" right="0.25" top="0.75" bottom="0.75" header="0.3" footer="0.3"/>
  <pageSetup paperSize="9" scale="64" orientation="landscape" r:id="rId1"/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AB452-185D-4F52-B711-72FC578438E6}">
  <sheetPr>
    <tabColor rgb="FFFFFF00"/>
    <pageSetUpPr fitToPage="1"/>
  </sheetPr>
  <dimension ref="A1:O31"/>
  <sheetViews>
    <sheetView topLeftCell="A5" zoomScaleNormal="100" workbookViewId="0">
      <selection activeCell="F25" sqref="A1:J25"/>
    </sheetView>
  </sheetViews>
  <sheetFormatPr defaultRowHeight="15" x14ac:dyDescent="0.25"/>
  <cols>
    <col min="1" max="1" width="77.7109375" style="3" customWidth="1"/>
    <col min="2" max="10" width="15.7109375" style="3" customWidth="1"/>
    <col min="11" max="11" width="11.7109375" style="3" customWidth="1"/>
    <col min="12" max="12" width="10.7109375" style="3" customWidth="1"/>
    <col min="13" max="16384" width="9.140625" style="3"/>
  </cols>
  <sheetData>
    <row r="1" spans="1:15" s="1" customFormat="1" ht="16.5" hidden="1" customHeight="1" x14ac:dyDescent="0.25">
      <c r="A1" s="252" t="s">
        <v>39</v>
      </c>
      <c r="B1" s="252"/>
      <c r="C1" s="252"/>
      <c r="D1" s="252"/>
      <c r="E1" s="252"/>
      <c r="F1" s="252"/>
      <c r="G1" s="252"/>
      <c r="H1" s="252"/>
      <c r="I1" s="252"/>
      <c r="J1" s="252"/>
    </row>
    <row r="2" spans="1:15" s="1" customFormat="1" ht="16.5" hidden="1" customHeight="1" x14ac:dyDescent="0.25">
      <c r="A2" s="252" t="s">
        <v>0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15" s="1" customFormat="1" ht="16.5" hidden="1" customHeight="1" x14ac:dyDescent="0.25">
      <c r="A3" s="252" t="s">
        <v>1</v>
      </c>
      <c r="B3" s="252"/>
      <c r="C3" s="252"/>
      <c r="D3" s="252"/>
      <c r="E3" s="252"/>
      <c r="F3" s="252"/>
      <c r="G3" s="252"/>
      <c r="H3" s="252"/>
      <c r="I3" s="252"/>
      <c r="J3" s="252"/>
    </row>
    <row r="4" spans="1:15" s="1" customFormat="1" ht="16.5" hidden="1" customHeight="1" x14ac:dyDescent="0.25">
      <c r="A4" s="253" t="s">
        <v>2</v>
      </c>
      <c r="B4" s="253"/>
      <c r="C4" s="253"/>
      <c r="D4" s="253"/>
      <c r="E4" s="253"/>
      <c r="F4" s="253"/>
      <c r="G4" s="253"/>
      <c r="H4" s="253"/>
      <c r="I4" s="253"/>
      <c r="J4" s="253"/>
      <c r="K4" s="3"/>
      <c r="L4" s="3"/>
      <c r="M4" s="3"/>
      <c r="N4" s="3"/>
      <c r="O4" s="3"/>
    </row>
    <row r="5" spans="1:15" s="1" customFormat="1" ht="16.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</row>
    <row r="6" spans="1:15" ht="17.100000000000001" customHeight="1" x14ac:dyDescent="0.25">
      <c r="A6" s="181" t="s">
        <v>3</v>
      </c>
      <c r="B6" s="181"/>
      <c r="C6" s="181"/>
      <c r="D6" s="181"/>
      <c r="E6" s="181"/>
      <c r="F6" s="181"/>
      <c r="G6" s="181"/>
      <c r="H6" s="181"/>
      <c r="I6" s="181"/>
      <c r="J6" s="181"/>
      <c r="K6" s="1"/>
      <c r="L6" s="1"/>
    </row>
    <row r="7" spans="1:15" ht="17.100000000000001" customHeight="1" x14ac:dyDescent="0.25">
      <c r="A7" s="181" t="s">
        <v>74</v>
      </c>
      <c r="B7" s="181"/>
      <c r="C7" s="181"/>
      <c r="D7" s="181"/>
      <c r="E7" s="181"/>
      <c r="F7" s="181"/>
      <c r="G7" s="181"/>
      <c r="H7" s="181"/>
      <c r="I7" s="181"/>
      <c r="J7" s="181"/>
      <c r="K7" s="6"/>
      <c r="L7" s="6"/>
    </row>
    <row r="8" spans="1:15" ht="17.100000000000001" customHeight="1" x14ac:dyDescent="0.25">
      <c r="A8" s="181" t="s">
        <v>5</v>
      </c>
      <c r="B8" s="181"/>
      <c r="C8" s="181"/>
      <c r="D8" s="181"/>
      <c r="E8" s="181"/>
      <c r="F8" s="181"/>
      <c r="G8" s="181"/>
      <c r="H8" s="181"/>
      <c r="I8" s="181"/>
      <c r="J8" s="181"/>
      <c r="K8" s="6"/>
      <c r="L8" s="6"/>
    </row>
    <row r="9" spans="1:15" ht="17.100000000000001" customHeight="1" x14ac:dyDescent="0.25">
      <c r="A9" s="182" t="s">
        <v>6</v>
      </c>
      <c r="B9" s="182"/>
      <c r="C9" s="182"/>
      <c r="D9" s="182"/>
      <c r="E9" s="182"/>
      <c r="F9" s="182"/>
      <c r="G9" s="182"/>
      <c r="H9" s="182"/>
      <c r="I9" s="182"/>
      <c r="J9" s="182"/>
      <c r="K9" s="5"/>
      <c r="L9" s="5"/>
      <c r="M9" s="5"/>
    </row>
    <row r="10" spans="1:15" ht="15.75" thickBot="1" x14ac:dyDescent="0.3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5"/>
      <c r="L10" s="5"/>
      <c r="M10" s="5"/>
    </row>
    <row r="11" spans="1:15" s="47" customFormat="1" thickBot="1" x14ac:dyDescent="0.25">
      <c r="A11" s="236" t="s">
        <v>7</v>
      </c>
      <c r="B11" s="242" t="s">
        <v>75</v>
      </c>
      <c r="C11" s="243"/>
      <c r="D11" s="243"/>
      <c r="E11" s="243"/>
      <c r="F11" s="243"/>
      <c r="G11" s="243"/>
      <c r="H11" s="243"/>
      <c r="I11" s="243"/>
      <c r="J11" s="244"/>
      <c r="K11" s="39"/>
      <c r="L11" s="39"/>
    </row>
    <row r="12" spans="1:15" s="47" customFormat="1" thickBot="1" x14ac:dyDescent="0.25">
      <c r="A12" s="237"/>
      <c r="B12" s="245" t="s">
        <v>66</v>
      </c>
      <c r="C12" s="246"/>
      <c r="D12" s="247"/>
      <c r="E12" s="248" t="s">
        <v>13</v>
      </c>
      <c r="F12" s="249"/>
      <c r="G12" s="250" t="s">
        <v>14</v>
      </c>
      <c r="H12" s="250"/>
      <c r="I12" s="250" t="s">
        <v>15</v>
      </c>
      <c r="J12" s="251"/>
      <c r="K12" s="234"/>
      <c r="L12" s="234"/>
    </row>
    <row r="13" spans="1:15" s="47" customFormat="1" ht="29.25" thickBot="1" x14ac:dyDescent="0.25">
      <c r="A13" s="237"/>
      <c r="B13" s="150" t="s">
        <v>16</v>
      </c>
      <c r="C13" s="151" t="s">
        <v>17</v>
      </c>
      <c r="D13" s="152" t="s">
        <v>18</v>
      </c>
      <c r="E13" s="153" t="s">
        <v>16</v>
      </c>
      <c r="F13" s="151" t="s">
        <v>17</v>
      </c>
      <c r="G13" s="151" t="s">
        <v>16</v>
      </c>
      <c r="H13" s="151" t="s">
        <v>17</v>
      </c>
      <c r="I13" s="151" t="s">
        <v>16</v>
      </c>
      <c r="J13" s="154" t="s">
        <v>17</v>
      </c>
      <c r="K13" s="129"/>
      <c r="L13" s="129"/>
    </row>
    <row r="14" spans="1:15" s="47" customFormat="1" ht="27" customHeight="1" x14ac:dyDescent="0.2">
      <c r="A14" s="155" t="s">
        <v>67</v>
      </c>
      <c r="B14" s="156">
        <f>'[1]комм. взр'!D65</f>
        <v>2900</v>
      </c>
      <c r="C14" s="157" t="s">
        <v>20</v>
      </c>
      <c r="D14" s="158" t="s">
        <v>20</v>
      </c>
      <c r="E14" s="157" t="s">
        <v>20</v>
      </c>
      <c r="F14" s="157" t="s">
        <v>20</v>
      </c>
      <c r="G14" s="157" t="s">
        <v>20</v>
      </c>
      <c r="H14" s="157" t="s">
        <v>20</v>
      </c>
      <c r="I14" s="157" t="s">
        <v>20</v>
      </c>
      <c r="J14" s="159" t="s">
        <v>20</v>
      </c>
      <c r="K14" s="129"/>
      <c r="L14" s="129"/>
    </row>
    <row r="15" spans="1:15" ht="27" customHeight="1" x14ac:dyDescent="0.25">
      <c r="A15" s="160" t="s">
        <v>76</v>
      </c>
      <c r="B15" s="161">
        <f>'[1]комм. взр'!D66</f>
        <v>2800</v>
      </c>
      <c r="C15" s="162">
        <v>2400</v>
      </c>
      <c r="D15" s="162">
        <f>B15-1000+B15</f>
        <v>4600</v>
      </c>
      <c r="E15" s="105">
        <f>[1]ДЕТИ!J55</f>
        <v>2300</v>
      </c>
      <c r="F15" s="105">
        <v>2300</v>
      </c>
      <c r="G15" s="105">
        <f>[1]ДЕТИ!K55</f>
        <v>2500</v>
      </c>
      <c r="H15" s="105">
        <v>2500</v>
      </c>
      <c r="I15" s="105">
        <f>[1]ДЕТИ!L55</f>
        <v>2600</v>
      </c>
      <c r="J15" s="163">
        <v>2600</v>
      </c>
      <c r="K15" s="164"/>
      <c r="L15" s="164"/>
      <c r="N15" s="165"/>
    </row>
    <row r="16" spans="1:15" ht="27" customHeight="1" x14ac:dyDescent="0.25">
      <c r="A16" s="160" t="s">
        <v>77</v>
      </c>
      <c r="B16" s="54">
        <f>'[1]комм. взр'!D68</f>
        <v>3000</v>
      </c>
      <c r="C16" s="137">
        <v>2400</v>
      </c>
      <c r="D16" s="162">
        <f t="shared" ref="D16" si="0">B16-1000+B16</f>
        <v>5000</v>
      </c>
      <c r="E16" s="137">
        <f>[1]ДЕТИ!J56</f>
        <v>2600</v>
      </c>
      <c r="F16" s="105">
        <v>2300</v>
      </c>
      <c r="G16" s="69">
        <f>[1]ДЕТИ!K56</f>
        <v>2700</v>
      </c>
      <c r="H16" s="69">
        <v>2500</v>
      </c>
      <c r="I16" s="137">
        <f>[1]ДЕТИ!L56</f>
        <v>2800</v>
      </c>
      <c r="J16" s="166">
        <v>2600</v>
      </c>
      <c r="K16" s="167"/>
      <c r="L16" s="168"/>
      <c r="N16" s="165"/>
    </row>
    <row r="17" spans="1:14" ht="27" customHeight="1" x14ac:dyDescent="0.25">
      <c r="A17" s="125" t="s">
        <v>78</v>
      </c>
      <c r="B17" s="54">
        <f>'[1]комм. взр'!D71</f>
        <v>3300</v>
      </c>
      <c r="C17" s="137">
        <v>2400</v>
      </c>
      <c r="D17" s="162">
        <f>B17-1000+B17</f>
        <v>5600</v>
      </c>
      <c r="E17" s="137">
        <f>[1]ДЕТИ!J57</f>
        <v>2800</v>
      </c>
      <c r="F17" s="105">
        <v>2300</v>
      </c>
      <c r="G17" s="69">
        <f>[1]ДЕТИ!K57</f>
        <v>3000</v>
      </c>
      <c r="H17" s="69">
        <v>2500</v>
      </c>
      <c r="I17" s="137">
        <f>[1]ДЕТИ!L57</f>
        <v>3100</v>
      </c>
      <c r="J17" s="166">
        <v>2600</v>
      </c>
      <c r="K17" s="167"/>
      <c r="L17" s="168"/>
      <c r="N17" s="165"/>
    </row>
    <row r="18" spans="1:14" ht="27" customHeight="1" x14ac:dyDescent="0.25">
      <c r="A18" s="169" t="s">
        <v>79</v>
      </c>
      <c r="B18" s="156">
        <v>2700</v>
      </c>
      <c r="C18" s="158">
        <v>2300</v>
      </c>
      <c r="D18" s="158">
        <f>B18-1000+B18</f>
        <v>4400</v>
      </c>
      <c r="E18" s="98">
        <v>2200</v>
      </c>
      <c r="F18" s="98">
        <v>2200</v>
      </c>
      <c r="G18" s="98">
        <v>2400</v>
      </c>
      <c r="H18" s="98">
        <v>2400</v>
      </c>
      <c r="I18" s="98">
        <v>2600</v>
      </c>
      <c r="J18" s="170">
        <v>2500</v>
      </c>
      <c r="K18" s="167"/>
      <c r="L18" s="168"/>
      <c r="N18" s="165"/>
    </row>
    <row r="19" spans="1:14" ht="27" customHeight="1" thickBot="1" x14ac:dyDescent="0.3">
      <c r="A19" s="171" t="s">
        <v>80</v>
      </c>
      <c r="B19" s="114">
        <f>'[1]комм. взр'!D69</f>
        <v>2900</v>
      </c>
      <c r="C19" s="172">
        <v>2300</v>
      </c>
      <c r="D19" s="173">
        <f t="shared" ref="D19" si="1">B19-1000+B19</f>
        <v>4800</v>
      </c>
      <c r="E19" s="143">
        <v>2500</v>
      </c>
      <c r="F19" s="117">
        <v>2300</v>
      </c>
      <c r="G19" s="117">
        <v>2600</v>
      </c>
      <c r="H19" s="117">
        <v>2400</v>
      </c>
      <c r="I19" s="117">
        <v>2700</v>
      </c>
      <c r="J19" s="174">
        <v>2600</v>
      </c>
      <c r="K19" s="168"/>
      <c r="L19" s="168"/>
    </row>
    <row r="20" spans="1:14" ht="18.95" customHeight="1" x14ac:dyDescent="0.25">
      <c r="A20" s="6" t="s">
        <v>81</v>
      </c>
      <c r="C20" s="188" t="s">
        <v>35</v>
      </c>
      <c r="D20" s="188"/>
      <c r="E20" s="188"/>
    </row>
    <row r="21" spans="1:14" ht="18.95" customHeight="1" x14ac:dyDescent="0.25">
      <c r="A21" s="1" t="s">
        <v>82</v>
      </c>
      <c r="C21" s="188"/>
      <c r="D21" s="188"/>
      <c r="E21" s="188"/>
    </row>
    <row r="22" spans="1:14" ht="18.95" customHeight="1" x14ac:dyDescent="0.25">
      <c r="A22" s="1" t="s">
        <v>37</v>
      </c>
      <c r="C22" s="188"/>
      <c r="D22" s="188"/>
      <c r="E22" s="188"/>
    </row>
    <row r="23" spans="1:14" ht="18.95" customHeight="1" x14ac:dyDescent="0.25">
      <c r="A23" s="6"/>
      <c r="C23" s="188"/>
      <c r="D23" s="188"/>
      <c r="E23" s="188"/>
    </row>
    <row r="24" spans="1:14" s="1" customFormat="1" ht="24" customHeight="1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s="1" customFormat="1" ht="16.5" customHeight="1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s="1" customFormat="1" ht="16.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s="1" customFormat="1" ht="16.5" customHeight="1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s="1" customFormat="1" ht="16.5" customHeight="1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s="1" customFormat="1" ht="16.5" customHeight="1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s="1" customFormat="1" ht="16.5" customHeight="1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s="1" customFormat="1" ht="16.5" customHeight="1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17">
    <mergeCell ref="A7:J7"/>
    <mergeCell ref="A1:J1"/>
    <mergeCell ref="A2:J2"/>
    <mergeCell ref="A3:J3"/>
    <mergeCell ref="A4:J4"/>
    <mergeCell ref="A6:J6"/>
    <mergeCell ref="K12:L12"/>
    <mergeCell ref="C20:E23"/>
    <mergeCell ref="A8:J8"/>
    <mergeCell ref="A9:J9"/>
    <mergeCell ref="A10:J10"/>
    <mergeCell ref="A11:A13"/>
    <mergeCell ref="B11:J11"/>
    <mergeCell ref="B12:D12"/>
    <mergeCell ref="E12:F12"/>
    <mergeCell ref="G12:H12"/>
    <mergeCell ref="I12:J12"/>
  </mergeCells>
  <pageMargins left="0.7" right="0.7" top="0.75" bottom="0.75" header="0.3" footer="0.3"/>
  <pageSetup paperSize="9" scale="59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МАРФИНСКИЙ</vt:lpstr>
      <vt:lpstr>ЗВЕНИГОРОДСКИЙ</vt:lpstr>
      <vt:lpstr>СОЛНЕЧНОГОРСКИЙ</vt:lpstr>
      <vt:lpstr>СЛОБОДКА</vt:lpstr>
      <vt:lpstr>ГОРКИ</vt:lpstr>
      <vt:lpstr>ПОДМОСКОВЬЕ</vt:lpstr>
      <vt:lpstr>БОРОВОЕ</vt:lpstr>
      <vt:lpstr>БОРОВОЕ!Область_печати</vt:lpstr>
      <vt:lpstr>ЗВЕНИГОРОДСКИЙ!Область_печати</vt:lpstr>
      <vt:lpstr>МАРФИНСКИЙ!Область_печати</vt:lpstr>
      <vt:lpstr>ПОДМОСКОВЬЕ!Область_печати</vt:lpstr>
      <vt:lpstr>СЛОБОДКА!Область_печати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Кармакова Инна Сергеевна</dc:creator>
  <cp:lastModifiedBy>Кармакова Инна Сергеевна</cp:lastModifiedBy>
  <cp:lastPrinted>2024-10-30T13:22:38Z</cp:lastPrinted>
  <dcterms:created xsi:type="dcterms:W3CDTF">2024-10-23T07:39:47Z</dcterms:created>
  <dcterms:modified xsi:type="dcterms:W3CDTF">2024-10-31T09:16:10Z</dcterms:modified>
</cp:coreProperties>
</file>